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60" windowWidth="14960" windowHeight="6860" activeTab="4"/>
  </bookViews>
  <sheets>
    <sheet name="วัสดุทันตกรรมรายปี" sheetId="1" r:id="rId1"/>
    <sheet name="วัสดุกายภาพ ทั้งปี" sheetId="2" r:id="rId2"/>
    <sheet name="จ้างเหมา" sheetId="3" r:id="rId3"/>
    <sheet name="ทันตกรรมพิมพ์" sheetId="4" r:id="rId4"/>
    <sheet name="กายภาพพิมพ์" sheetId="5" r:id="rId5"/>
  </sheets>
  <definedNames>
    <definedName name="_xlnm._FilterDatabase" localSheetId="1" hidden="1">'วัสดุกายภาพ ทั้งปี'!$A$4:$AA$22</definedName>
    <definedName name="_xlnm._FilterDatabase" localSheetId="0" hidden="1">'วัสดุทันตกรรมรายปี'!$A$4:$AE$116</definedName>
    <definedName name="_xlfn.BAHTTEXT" hidden="1">#NAME?</definedName>
    <definedName name="_xlnm.Print_Titles" localSheetId="0">'วัสดุทันตกรรมรายปี'!$1:$3</definedName>
  </definedNames>
  <calcPr fullCalcOnLoad="1"/>
</workbook>
</file>

<file path=xl/comments1.xml><?xml version="1.0" encoding="utf-8"?>
<comments xmlns="http://schemas.openxmlformats.org/spreadsheetml/2006/main">
  <authors>
    <author>HP</author>
    <author>Stock</author>
  </authors>
  <commentList>
    <comment ref="L29" authorId="0">
      <text>
        <r>
          <rPr>
            <b/>
            <sz val="9"/>
            <rFont val="Tahoma"/>
            <family val="2"/>
          </rPr>
          <t>เดิม 205
ปรับ 145</t>
        </r>
        <r>
          <rPr>
            <sz val="9"/>
            <rFont val="Tahoma"/>
            <family val="2"/>
          </rPr>
          <t xml:space="preserve">
</t>
        </r>
      </text>
    </comment>
    <comment ref="L73" authorId="0">
      <text>
        <r>
          <rPr>
            <b/>
            <sz val="9"/>
            <rFont val="Tahoma"/>
            <family val="2"/>
          </rPr>
          <t xml:space="preserve">เดิม 1000
ปรับใหม่ 794
</t>
        </r>
      </text>
    </comment>
    <comment ref="L78" authorId="1">
      <text>
        <r>
          <rPr>
            <sz val="9"/>
            <rFont val="Tahoma"/>
            <family val="2"/>
          </rPr>
          <t xml:space="preserve">เดิม 285
</t>
        </r>
      </text>
    </comment>
    <comment ref="L79" authorId="0">
      <text>
        <r>
          <rPr>
            <b/>
            <sz val="9"/>
            <rFont val="Tahoma"/>
            <family val="2"/>
          </rPr>
          <t xml:space="preserve">เดิม 950
ปรับราคาใหม่ 642
</t>
        </r>
      </text>
    </comment>
  </commentList>
</comments>
</file>

<file path=xl/comments4.xml><?xml version="1.0" encoding="utf-8"?>
<comments xmlns="http://schemas.openxmlformats.org/spreadsheetml/2006/main">
  <authors>
    <author>HP</author>
    <author>Stock</author>
  </authors>
  <commentList>
    <comment ref="L32" authorId="0">
      <text>
        <r>
          <rPr>
            <b/>
            <sz val="9"/>
            <rFont val="Tahoma"/>
            <family val="2"/>
          </rPr>
          <t>เดิม 205
ปรับ 145</t>
        </r>
        <r>
          <rPr>
            <sz val="9"/>
            <rFont val="Tahoma"/>
            <family val="2"/>
          </rPr>
          <t xml:space="preserve">
</t>
        </r>
      </text>
    </comment>
    <comment ref="L82" authorId="0">
      <text>
        <r>
          <rPr>
            <b/>
            <sz val="9"/>
            <rFont val="Tahoma"/>
            <family val="2"/>
          </rPr>
          <t xml:space="preserve">เดิม 1000
ปรับใหม่ 794
</t>
        </r>
      </text>
    </comment>
    <comment ref="L87" authorId="1">
      <text>
        <r>
          <rPr>
            <sz val="9"/>
            <rFont val="Tahoma"/>
            <family val="2"/>
          </rPr>
          <t xml:space="preserve">เดิม 285
</t>
        </r>
      </text>
    </comment>
    <comment ref="L88" authorId="0">
      <text>
        <r>
          <rPr>
            <b/>
            <sz val="9"/>
            <rFont val="Tahoma"/>
            <family val="2"/>
          </rPr>
          <t xml:space="preserve">เดิม 950
ปรับราคาใหม่ 642
</t>
        </r>
      </text>
    </comment>
  </commentList>
</comments>
</file>

<file path=xl/sharedStrings.xml><?xml version="1.0" encoding="utf-8"?>
<sst xmlns="http://schemas.openxmlformats.org/spreadsheetml/2006/main" count="1136" uniqueCount="210">
  <si>
    <t>ลำดับ</t>
  </si>
  <si>
    <t>ขนาดบรรจุ</t>
  </si>
  <si>
    <t>จำนวน</t>
  </si>
  <si>
    <t>ราคาต่อหน่วยบรรจุ</t>
  </si>
  <si>
    <t>มูลค่ารวม (บาท)</t>
  </si>
  <si>
    <t>ไตรมาส 1(ต.ค.-ธ.ค.)</t>
  </si>
  <si>
    <t>มูลค่า (บาท)</t>
  </si>
  <si>
    <t>ไตรมาส 2(ม.ค.-มี.ค.)</t>
  </si>
  <si>
    <t>ไตรมาส 3(เม.ย-มิ.ย)</t>
  </si>
  <si>
    <t>ไตรมาส 4(ก.ค.-ก.ย.)</t>
  </si>
  <si>
    <t>อัน</t>
  </si>
  <si>
    <t>ชื่อวัสดุการแพทย์</t>
  </si>
  <si>
    <t xml:space="preserve">L-S support size S </t>
  </si>
  <si>
    <t>ชิ้น</t>
  </si>
  <si>
    <t xml:space="preserve">L-S support size M </t>
  </si>
  <si>
    <t xml:space="preserve">L-S support size L </t>
  </si>
  <si>
    <t xml:space="preserve">L-S support size XL </t>
  </si>
  <si>
    <t xml:space="preserve">L-S support size 2XL </t>
  </si>
  <si>
    <t>axillary  crutches 44</t>
  </si>
  <si>
    <t>axillary  crutches 46</t>
  </si>
  <si>
    <t>axillary  crutches 48</t>
  </si>
  <si>
    <t>axillary  crutches 50</t>
  </si>
  <si>
    <t>axillary  crutches 52</t>
  </si>
  <si>
    <t>walker</t>
  </si>
  <si>
    <t>tripods  cane</t>
  </si>
  <si>
    <t xml:space="preserve">one  point  cane </t>
  </si>
  <si>
    <t xml:space="preserve">monofilament </t>
  </si>
  <si>
    <t>แผ่นประคบร้อน(มาตรฐาน)</t>
  </si>
  <si>
    <t>คู่</t>
  </si>
  <si>
    <t>โหล</t>
  </si>
  <si>
    <t>แผ่น</t>
  </si>
  <si>
    <t>ราคาซื้อหลังสุด</t>
  </si>
  <si>
    <t>คงเหลือ</t>
  </si>
  <si>
    <t>ลงชื่อ..........................................................................</t>
  </si>
  <si>
    <t>(นางสาวจิรพรรณ   ผิวทอง)</t>
  </si>
  <si>
    <t>เจ้าหน้าที่</t>
  </si>
  <si>
    <t>หัวหน้าเจ้าหน้าที่</t>
  </si>
  <si>
    <t>(นายชัยวัฒน์   ดาราสิชฌน์)</t>
  </si>
  <si>
    <t>ผู้อำนวยการโรงพยาบาลน้ำยืน</t>
  </si>
  <si>
    <t>(นายสิทธิชัย   ทะคำวงษ์)</t>
  </si>
  <si>
    <t>ลงชื่อ......................................................................</t>
  </si>
  <si>
    <t>รูปแบบ</t>
  </si>
  <si>
    <t>หน่วยบรรจุ</t>
  </si>
  <si>
    <t>ข้อมูลอัตราการใช้ย้อนหลัง 3 ปี</t>
  </si>
  <si>
    <t>ยอดคงคลังยกมา</t>
  </si>
  <si>
    <t>นายแพทย์สาธารณสุขจังหวัดอุบลราชธานี</t>
  </si>
  <si>
    <t>ผู้อนุมัติแผน</t>
  </si>
  <si>
    <t>ผู้เห็นชอบแผน</t>
  </si>
  <si>
    <t>(นายสุวิทย์  โรจนศักดิ์โสธร)</t>
  </si>
  <si>
    <t>บ.ชัยศิริ</t>
  </si>
  <si>
    <t>บ.เซฟฟา ดรักส์</t>
  </si>
  <si>
    <t>บ.เฮ็นราฟโนเนียส</t>
  </si>
  <si>
    <t>รถเข็นนั่งสำหรับผู้พิการ</t>
  </si>
  <si>
    <t>คัน</t>
  </si>
  <si>
    <t>แผ่นประคบร้อน(over size)</t>
  </si>
  <si>
    <t>ประมาณการการใช้ปี 2565</t>
  </si>
  <si>
    <t>แผนจัดซื้อวัสดุการแพทย์ กลุ่มงานเวชกรรมฟื้นฟู  ปีงบประมาณ 2565</t>
  </si>
  <si>
    <t>ประมาณในการจัดซื้อปี 2565</t>
  </si>
  <si>
    <t>แผนจัดซื้อวัสดุทันตกรรม ประจำปีงบประมาณ 2565</t>
  </si>
  <si>
    <t>ชื่อวัสดุทันตกรรม</t>
  </si>
  <si>
    <t>ประมาณการจัดซื้อปี 2565</t>
  </si>
  <si>
    <t>ไตรมาส 3(เม.ย.-มิ.ย.)</t>
  </si>
  <si>
    <t>หมายเหตุ</t>
  </si>
  <si>
    <t>Absorbent paper point</t>
  </si>
  <si>
    <t>กล่อง</t>
  </si>
  <si>
    <t>Acrylic For Temp Bridge Tokuzo Cure Fast</t>
  </si>
  <si>
    <t>ชุด</t>
  </si>
  <si>
    <t>Acrylic Self Cure Pink</t>
  </si>
  <si>
    <t>Additional silicone impression-light body</t>
  </si>
  <si>
    <t>Additional silicone impression-monophase</t>
  </si>
  <si>
    <t>Additional silicone impression-putty</t>
  </si>
  <si>
    <t>Alginate</t>
  </si>
  <si>
    <t>ถุง</t>
  </si>
  <si>
    <t>Amalgam alloy Capsule</t>
  </si>
  <si>
    <t>กระปุก</t>
  </si>
  <si>
    <t>Anaesthetics 2% lidocaine</t>
  </si>
  <si>
    <t>Anaesthetics 4% Articaine</t>
  </si>
  <si>
    <t>Articulating paper-thick(horse shoe)</t>
  </si>
  <si>
    <t>Barb Boach</t>
  </si>
  <si>
    <t>แพค</t>
  </si>
  <si>
    <t>Biodentin</t>
  </si>
  <si>
    <t>Bonding</t>
  </si>
  <si>
    <t>Bonding สำหรับเดือยฟัน</t>
  </si>
  <si>
    <t>Calcium hydroxide powder</t>
  </si>
  <si>
    <t>ขวด</t>
  </si>
  <si>
    <t>Carbide bur(long shank)</t>
  </si>
  <si>
    <t>หัว</t>
  </si>
  <si>
    <t>Carbide bur(micromotor)</t>
  </si>
  <si>
    <t>Celluloid Strip</t>
  </si>
  <si>
    <t>Clove oil</t>
  </si>
  <si>
    <t>Cord retractor</t>
  </si>
  <si>
    <t>Dental floss</t>
  </si>
  <si>
    <t>Dental needle G27 long 30 mm.</t>
  </si>
  <si>
    <t>Dental needle G27 short 21 mm.</t>
  </si>
  <si>
    <t>DEVELOPER  (น้ำยาล้างฟิล์ม)</t>
  </si>
  <si>
    <t>Diamond bur</t>
  </si>
  <si>
    <t>Disinfection Suction (Zeta5)</t>
  </si>
  <si>
    <t>Double end</t>
  </si>
  <si>
    <t>ตัว</t>
  </si>
  <si>
    <t>Dycal</t>
  </si>
  <si>
    <t>Etching</t>
  </si>
  <si>
    <t>Face shild</t>
  </si>
  <si>
    <t>FILM X-RAY เด็ก</t>
  </si>
  <si>
    <t>FILM X-RAY ผู้ใหญ่</t>
  </si>
  <si>
    <t>Fit checker</t>
  </si>
  <si>
    <t>FIXER  (น้ำยาล้างฟิล์ม)</t>
  </si>
  <si>
    <t>Flowable Composite</t>
  </si>
  <si>
    <t>Fluoride gel</t>
  </si>
  <si>
    <t>Fluoride vanish</t>
  </si>
  <si>
    <t>Gate gridden drill</t>
  </si>
  <si>
    <t>GI base/liner</t>
  </si>
  <si>
    <t>GI for filling</t>
  </si>
  <si>
    <t>Glass slab</t>
  </si>
  <si>
    <t>GP Lateral Cone</t>
  </si>
  <si>
    <t>GP Maincone-standardized type</t>
  </si>
  <si>
    <t>Hemostatic aids - Gel foam</t>
  </si>
  <si>
    <t xml:space="preserve">IRM </t>
  </si>
  <si>
    <t>K-file type</t>
  </si>
  <si>
    <t>Lentulo Spiral</t>
  </si>
  <si>
    <t>Lubricant (RC prep,Glyde)</t>
  </si>
  <si>
    <t>Luxator</t>
  </si>
  <si>
    <t>Matrix brand</t>
  </si>
  <si>
    <t>Microbrush</t>
  </si>
  <si>
    <t>MIXING TIP</t>
  </si>
  <si>
    <t>Modelling compound</t>
  </si>
  <si>
    <t>Mouth Gag</t>
  </si>
  <si>
    <t>Mouth mirror back</t>
  </si>
  <si>
    <t>Mouth mirror front</t>
  </si>
  <si>
    <t>Mouth mirror สำหรับแคะราก</t>
  </si>
  <si>
    <t>Multicore</t>
  </si>
  <si>
    <t>Peeso Drill</t>
  </si>
  <si>
    <t>PIP PASTE</t>
  </si>
  <si>
    <t>Pop-on Disc(refill)</t>
  </si>
  <si>
    <t xml:space="preserve">prefabricated post </t>
  </si>
  <si>
    <t>Pumice</t>
  </si>
  <si>
    <t>resin adhesive (U200/RelyX)</t>
  </si>
  <si>
    <t>resin composite</t>
  </si>
  <si>
    <t>หลอด</t>
  </si>
  <si>
    <t>Root canal cement</t>
  </si>
  <si>
    <t>Rubber cup</t>
  </si>
  <si>
    <t>Rubber dam clamp</t>
  </si>
  <si>
    <t>Rubber dam sheet  (non-latex)</t>
  </si>
  <si>
    <t>Saliva Ejector</t>
  </si>
  <si>
    <t>Sealant</t>
  </si>
  <si>
    <t>Silver diamine fluoride</t>
  </si>
  <si>
    <t>Smart plate x-ray เบอร์ 0</t>
  </si>
  <si>
    <t>Smart plate x-ray เบอร์ 2</t>
  </si>
  <si>
    <t>Socket dressing(Alvogyl)</t>
  </si>
  <si>
    <t>SSC refill(posterior)</t>
  </si>
  <si>
    <t>Stone bur(airotor)</t>
  </si>
  <si>
    <t>T-Band child</t>
  </si>
  <si>
    <t>Temporary bond</t>
  </si>
  <si>
    <t>Temporary filling(cavit)</t>
  </si>
  <si>
    <t>Topical anesthesia</t>
  </si>
  <si>
    <t>Tray adhesive</t>
  </si>
  <si>
    <t>Tray fluoride</t>
  </si>
  <si>
    <t>Wax ทำฟันปลอม</t>
  </si>
  <si>
    <t>Wedge</t>
  </si>
  <si>
    <t>XCP อุปกรณ์ถ่ายเอกซเรย์</t>
  </si>
  <si>
    <t>คีมถอนฟันผู้ใหญ่บน</t>
  </si>
  <si>
    <t>คีมถอนฟันผู้ใหญ่ล่าง</t>
  </si>
  <si>
    <t>เครื่องมือเกลารากฟัน</t>
  </si>
  <si>
    <t>ซองกันน้ำลายฟิล์มเบอร์ 0</t>
  </si>
  <si>
    <t>ซองกันน้ำลายฟิล์มเบอร์ 2</t>
  </si>
  <si>
    <t>ด้าม mouth mirror</t>
  </si>
  <si>
    <t>ถาดพิมพ์ปาก</t>
  </si>
  <si>
    <t>น้ำยา sterile ฟันปลอม</t>
  </si>
  <si>
    <t>แกลลอน</t>
  </si>
  <si>
    <t>น้ำยาแช่ fluoride tray</t>
  </si>
  <si>
    <t>น้ำยาทำความสะอาดเครื่องมือ (Zeta1)</t>
  </si>
  <si>
    <t>น้ำยาปรับสภาพคลองรากฟัน EDTA</t>
  </si>
  <si>
    <t>น้ำยาห้ามเลือด</t>
  </si>
  <si>
    <t>ปูน stone เขียว</t>
  </si>
  <si>
    <t>กก</t>
  </si>
  <si>
    <t>แปรงซอกฟัน</t>
  </si>
  <si>
    <t>แปรงสีฟัน 0-2 ปี</t>
  </si>
  <si>
    <t>แปรงสีฟัน 6-12 ปี</t>
  </si>
  <si>
    <t>แปรงสีฟันผู้ใหญ่</t>
  </si>
  <si>
    <t>ผงทำความสะอาดถาดพิมพ์ปาก</t>
  </si>
  <si>
    <t>แผ่นเช็ดยูนิต</t>
  </si>
  <si>
    <t>ยาสีฟัน</t>
  </si>
  <si>
    <t>หลอดฉีดยาชา</t>
  </si>
  <si>
    <t>ถุงทรายออกกำลังกาย</t>
  </si>
  <si>
    <t>Calcium hydroxide paste with Iodoform</t>
  </si>
  <si>
    <t>(Vitapex/Metapex)</t>
  </si>
  <si>
    <t xml:space="preserve">Conventional </t>
  </si>
  <si>
    <t>(Profile,Protaper,K3,Mtwo)</t>
  </si>
  <si>
    <t>GP Maincone-nonstandardized type</t>
  </si>
  <si>
    <t xml:space="preserve"> (protaper)</t>
  </si>
  <si>
    <t>SODIUM HYPOCHLORIDE</t>
  </si>
  <si>
    <t>(น้ำยาล้างคลองรากฟัน)</t>
  </si>
  <si>
    <t>ค่าซ่อมแซมบำรุงรักษาครุภัณฑ์การแพทย์</t>
  </si>
  <si>
    <t>รายการ</t>
  </si>
  <si>
    <t>ยอดเงิน</t>
  </si>
  <si>
    <t>ซ่อมแซมครุภัณฑ์การแพทย์</t>
  </si>
  <si>
    <t>เครื่องฟอกอากาศห้องแยกโรค</t>
  </si>
  <si>
    <t>ค่าสอบเทียบสำหรับตู้ปลอดเชื้อ</t>
  </si>
  <si>
    <t>ค่าสอบเทียบครุภัณฑ์การแพทย์</t>
  </si>
  <si>
    <t>เช่าชุดรับและแปลงสัญญาณภาพเอกซเรย์</t>
  </si>
  <si>
    <t>เช่าแผ่นรับสัญญาณภาพเอกซเรย์</t>
  </si>
  <si>
    <t>จ้างเหมาทำฟันปลอม/ครอบฟัน</t>
  </si>
  <si>
    <t>แผนจัดซื้อวัสดุการแพทย์ กลุ่มงานเวชกรรมฟื้นฟู โรงพยาบาลน้ำยืน ปีงบประมาณ 2565</t>
  </si>
  <si>
    <t>(นายสิทธิชัย  ทะคำวงษ์)</t>
  </si>
  <si>
    <t>(นายชัยวัฒน์  ดาราสิชฌน์)</t>
  </si>
  <si>
    <t>ตำแหน่ง เภสัชกรชำนาญการ</t>
  </si>
  <si>
    <t>ตำแหน่ง  ผู้อำนวยการโรงพยาบาลน้ำยืน</t>
  </si>
  <si>
    <t>ตำแหน่ง นายแพทย์สาธารณสุขจังหวัด</t>
  </si>
  <si>
    <t>(นางสาวจีรพรรณ  ผิวทอง)</t>
  </si>
  <si>
    <t>ตำแหน่ง เจ้าพนักงานพัสดุ</t>
  </si>
  <si>
    <t>แผนจัดซื้อวัสดุทันตกรรม โรงพยาบาลน้ำยืน  ประจำปีงบประมาณ 2565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</si>
</sst>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;[Red]0"/>
    <numFmt numFmtId="188" formatCode="_-* #,##0_-;\-* #,##0_-;_-* &quot;-&quot;??_-;_-@_-"/>
    <numFmt numFmtId="189" formatCode="#,##0.00;[Red]#,##0.00"/>
    <numFmt numFmtId="190" formatCode="0.0"/>
    <numFmt numFmtId="191" formatCode="#,##0_ ;\-#,##0\ "/>
    <numFmt numFmtId="192" formatCode="#,##0.00_ ;\-#,##0.00\ "/>
  </numFmts>
  <fonts count="7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8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b/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 New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5"/>
      <color indexed="8"/>
      <name val="TH Sarabun New"/>
      <family val="2"/>
    </font>
    <font>
      <sz val="14"/>
      <color indexed="8"/>
      <name val="TH SarabunPSK"/>
      <family val="2"/>
    </font>
    <font>
      <sz val="14"/>
      <color indexed="8"/>
      <name val="TH Sarabun New"/>
      <family val="2"/>
    </font>
    <font>
      <sz val="18"/>
      <color indexed="8"/>
      <name val="TH SarabunPSK"/>
      <family val="2"/>
    </font>
    <font>
      <sz val="18"/>
      <color indexed="10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H SarabunPSK"/>
      <family val="2"/>
    </font>
    <font>
      <sz val="12"/>
      <color indexed="8"/>
      <name val="TH Sarabun New"/>
      <family val="2"/>
    </font>
    <font>
      <b/>
      <sz val="18"/>
      <color indexed="8"/>
      <name val="TH SarabunPSK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Sarabun New"/>
      <family val="2"/>
    </font>
    <font>
      <sz val="14"/>
      <color theme="1"/>
      <name val="TH SarabunPSK"/>
      <family val="2"/>
    </font>
    <font>
      <sz val="14"/>
      <color theme="1"/>
      <name val="TH Sarabun New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2"/>
      <color theme="1"/>
      <name val="TH Sarabun New"/>
      <family val="2"/>
    </font>
    <font>
      <b/>
      <sz val="18"/>
      <color theme="1"/>
      <name val="TH SarabunPSK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/>
      <right style="thin">
        <color rgb="FF505050"/>
      </right>
      <top style="thin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  <bottom/>
    </border>
    <border>
      <left/>
      <right style="thin">
        <color rgb="FF505050"/>
      </right>
      <top style="thin">
        <color rgb="FF505050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2" fillId="0" borderId="0">
      <alignment/>
      <protection/>
    </xf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17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Fill="1" applyAlignment="1">
      <alignment horizontal="center" vertic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60" fillId="0" borderId="0" xfId="0" applyFont="1" applyFill="1" applyAlignment="1">
      <alignment horizontal="center"/>
    </xf>
    <xf numFmtId="189" fontId="60" fillId="0" borderId="0" xfId="0" applyNumberFormat="1" applyFont="1" applyFill="1" applyAlignment="1">
      <alignment horizontal="center"/>
    </xf>
    <xf numFmtId="0" fontId="60" fillId="0" borderId="0" xfId="0" applyFont="1" applyFill="1" applyAlignment="1">
      <alignment/>
    </xf>
    <xf numFmtId="0" fontId="63" fillId="0" borderId="10" xfId="0" applyFont="1" applyFill="1" applyBorder="1" applyAlignment="1">
      <alignment horizontal="center" vertical="center"/>
    </xf>
    <xf numFmtId="189" fontId="63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/>
    </xf>
    <xf numFmtId="43" fontId="64" fillId="0" borderId="10" xfId="0" applyNumberFormat="1" applyFont="1" applyFill="1" applyBorder="1" applyAlignment="1">
      <alignment horizontal="center"/>
    </xf>
    <xf numFmtId="191" fontId="64" fillId="0" borderId="10" xfId="0" applyNumberFormat="1" applyFont="1" applyFill="1" applyBorder="1" applyAlignment="1">
      <alignment horizontal="center"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 horizontal="center"/>
    </xf>
    <xf numFmtId="0" fontId="63" fillId="0" borderId="10" xfId="45" applyFont="1" applyFill="1" applyBorder="1" applyAlignment="1">
      <alignment horizontal="center" vertical="center" wrapText="1"/>
      <protection/>
    </xf>
    <xf numFmtId="0" fontId="65" fillId="0" borderId="0" xfId="0" applyFont="1" applyFill="1" applyAlignment="1">
      <alignment horizontal="center"/>
    </xf>
    <xf numFmtId="0" fontId="65" fillId="0" borderId="0" xfId="0" applyFont="1" applyFill="1" applyAlignment="1">
      <alignment/>
    </xf>
    <xf numFmtId="0" fontId="60" fillId="33" borderId="0" xfId="0" applyFont="1" applyFill="1" applyAlignment="1">
      <alignment/>
    </xf>
    <xf numFmtId="189" fontId="63" fillId="34" borderId="10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187" fontId="61" fillId="34" borderId="10" xfId="0" applyNumberFormat="1" applyFont="1" applyFill="1" applyBorder="1" applyAlignment="1">
      <alignment horizontal="center" vertical="center"/>
    </xf>
    <xf numFmtId="0" fontId="61" fillId="34" borderId="11" xfId="0" applyFont="1" applyFill="1" applyBorder="1" applyAlignment="1">
      <alignment horizontal="center" vertical="center"/>
    </xf>
    <xf numFmtId="0" fontId="61" fillId="34" borderId="12" xfId="0" applyFont="1" applyFill="1" applyBorder="1" applyAlignment="1">
      <alignment horizontal="center" vertical="center"/>
    </xf>
    <xf numFmtId="0" fontId="61" fillId="34" borderId="10" xfId="45" applyFont="1" applyFill="1" applyBorder="1" applyAlignment="1">
      <alignment horizontal="center" vertical="center" wrapText="1"/>
      <protection/>
    </xf>
    <xf numFmtId="0" fontId="61" fillId="34" borderId="12" xfId="45" applyFont="1" applyFill="1" applyBorder="1" applyAlignment="1">
      <alignment horizontal="center" vertical="center" wrapText="1"/>
      <protection/>
    </xf>
    <xf numFmtId="3" fontId="61" fillId="34" borderId="12" xfId="0" applyNumberFormat="1" applyFont="1" applyFill="1" applyBorder="1" applyAlignment="1">
      <alignment horizontal="center" vertical="center" wrapText="1"/>
    </xf>
    <xf numFmtId="189" fontId="61" fillId="34" borderId="10" xfId="0" applyNumberFormat="1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43" fontId="60" fillId="0" borderId="10" xfId="0" applyNumberFormat="1" applyFont="1" applyFill="1" applyBorder="1" applyAlignment="1">
      <alignment horizontal="center"/>
    </xf>
    <xf numFmtId="191" fontId="3" fillId="0" borderId="10" xfId="0" applyNumberFormat="1" applyFont="1" applyFill="1" applyBorder="1" applyAlignment="1">
      <alignment horizontal="center"/>
    </xf>
    <xf numFmtId="43" fontId="3" fillId="0" borderId="10" xfId="0" applyNumberFormat="1" applyFont="1" applyFill="1" applyBorder="1" applyAlignment="1">
      <alignment horizontal="center"/>
    </xf>
    <xf numFmtId="191" fontId="60" fillId="0" borderId="10" xfId="0" applyNumberFormat="1" applyFont="1" applyFill="1" applyBorder="1" applyAlignment="1">
      <alignment horizontal="center"/>
    </xf>
    <xf numFmtId="41" fontId="60" fillId="0" borderId="10" xfId="0" applyNumberFormat="1" applyFont="1" applyFill="1" applyBorder="1" applyAlignment="1">
      <alignment/>
    </xf>
    <xf numFmtId="43" fontId="60" fillId="0" borderId="10" xfId="0" applyNumberFormat="1" applyFont="1" applyFill="1" applyBorder="1" applyAlignment="1">
      <alignment/>
    </xf>
    <xf numFmtId="0" fontId="63" fillId="0" borderId="10" xfId="45" applyFont="1" applyFill="1" applyBorder="1" applyAlignment="1">
      <alignment horizontal="center" vertical="center" wrapText="1"/>
      <protection/>
    </xf>
    <xf numFmtId="0" fontId="65" fillId="0" borderId="0" xfId="0" applyFont="1" applyFill="1" applyAlignment="1">
      <alignment horizontal="center"/>
    </xf>
    <xf numFmtId="3" fontId="61" fillId="33" borderId="12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/>
    </xf>
    <xf numFmtId="191" fontId="4" fillId="0" borderId="10" xfId="0" applyNumberFormat="1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1" fontId="3" fillId="0" borderId="10" xfId="0" applyNumberFormat="1" applyFont="1" applyFill="1" applyBorder="1" applyAlignment="1">
      <alignment/>
    </xf>
    <xf numFmtId="0" fontId="65" fillId="0" borderId="0" xfId="0" applyFont="1" applyFill="1" applyAlignment="1">
      <alignment horizontal="center"/>
    </xf>
    <xf numFmtId="0" fontId="61" fillId="0" borderId="10" xfId="45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/>
    </xf>
    <xf numFmtId="189" fontId="61" fillId="0" borderId="10" xfId="0" applyNumberFormat="1" applyFont="1" applyFill="1" applyBorder="1" applyAlignment="1">
      <alignment horizontal="center" vertical="center"/>
    </xf>
    <xf numFmtId="187" fontId="5" fillId="34" borderId="10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shrinkToFit="1"/>
    </xf>
    <xf numFmtId="0" fontId="61" fillId="34" borderId="0" xfId="0" applyFont="1" applyFill="1" applyAlignment="1">
      <alignment horizontal="center" vertical="center"/>
    </xf>
    <xf numFmtId="43" fontId="5" fillId="34" borderId="10" xfId="0" applyNumberFormat="1" applyFont="1" applyFill="1" applyBorder="1" applyAlignment="1">
      <alignment horizontal="center" vertical="center" wrapText="1"/>
    </xf>
    <xf numFmtId="41" fontId="5" fillId="34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shrinkToFit="1"/>
    </xf>
    <xf numFmtId="0" fontId="6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3" fontId="6" fillId="0" borderId="10" xfId="0" applyNumberFormat="1" applyFont="1" applyFill="1" applyBorder="1" applyAlignment="1">
      <alignment horizontal="right"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right"/>
    </xf>
    <xf numFmtId="41" fontId="6" fillId="0" borderId="10" xfId="0" applyNumberFormat="1" applyFont="1" applyFill="1" applyBorder="1" applyAlignment="1">
      <alignment/>
    </xf>
    <xf numFmtId="43" fontId="6" fillId="0" borderId="10" xfId="0" applyNumberFormat="1" applyFont="1" applyFill="1" applyBorder="1" applyAlignment="1">
      <alignment/>
    </xf>
    <xf numFmtId="0" fontId="66" fillId="0" borderId="10" xfId="0" applyFont="1" applyFill="1" applyBorder="1" applyAlignment="1">
      <alignment/>
    </xf>
    <xf numFmtId="49" fontId="3" fillId="0" borderId="14" xfId="0" applyNumberFormat="1" applyFont="1" applyFill="1" applyBorder="1" applyAlignment="1">
      <alignment vertical="center" shrinkToFit="1"/>
    </xf>
    <xf numFmtId="0" fontId="5" fillId="13" borderId="0" xfId="0" applyFont="1" applyFill="1" applyAlignment="1">
      <alignment/>
    </xf>
    <xf numFmtId="49" fontId="3" fillId="0" borderId="15" xfId="0" applyNumberFormat="1" applyFont="1" applyFill="1" applyBorder="1" applyAlignment="1">
      <alignment shrinkToFit="1"/>
    </xf>
    <xf numFmtId="49" fontId="3" fillId="0" borderId="15" xfId="0" applyNumberFormat="1" applyFont="1" applyFill="1" applyBorder="1" applyAlignment="1">
      <alignment vertical="center" shrinkToFit="1"/>
    </xf>
    <xf numFmtId="0" fontId="66" fillId="0" borderId="10" xfId="0" applyFont="1" applyFill="1" applyBorder="1" applyAlignment="1">
      <alignment/>
    </xf>
    <xf numFmtId="0" fontId="60" fillId="0" borderId="0" xfId="0" applyFont="1" applyFill="1" applyAlignment="1">
      <alignment/>
    </xf>
    <xf numFmtId="41" fontId="4" fillId="0" borderId="10" xfId="0" applyNumberFormat="1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0" fontId="60" fillId="0" borderId="14" xfId="0" applyFont="1" applyFill="1" applyBorder="1" applyAlignment="1">
      <alignment horizontal="left"/>
    </xf>
    <xf numFmtId="43" fontId="60" fillId="0" borderId="10" xfId="33" applyFont="1" applyFill="1" applyBorder="1" applyAlignment="1">
      <alignment horizontal="right"/>
    </xf>
    <xf numFmtId="0" fontId="60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60" fillId="0" borderId="14" xfId="0" applyFont="1" applyFill="1" applyBorder="1" applyAlignment="1">
      <alignment/>
    </xf>
    <xf numFmtId="0" fontId="66" fillId="33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49" fontId="60" fillId="0" borderId="14" xfId="0" applyNumberFormat="1" applyFont="1" applyFill="1" applyBorder="1" applyAlignment="1">
      <alignment/>
    </xf>
    <xf numFmtId="2" fontId="66" fillId="0" borderId="10" xfId="0" applyNumberFormat="1" applyFont="1" applyFill="1" applyBorder="1" applyAlignment="1">
      <alignment horizontal="right"/>
    </xf>
    <xf numFmtId="0" fontId="66" fillId="0" borderId="10" xfId="0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horizontal="right"/>
    </xf>
    <xf numFmtId="0" fontId="66" fillId="33" borderId="10" xfId="0" applyFont="1" applyFill="1" applyBorder="1" applyAlignment="1">
      <alignment/>
    </xf>
    <xf numFmtId="49" fontId="3" fillId="0" borderId="13" xfId="0" applyNumberFormat="1" applyFont="1" applyFill="1" applyBorder="1" applyAlignment="1">
      <alignment vertical="center" shrinkToFit="1"/>
    </xf>
    <xf numFmtId="49" fontId="3" fillId="33" borderId="15" xfId="0" applyNumberFormat="1" applyFont="1" applyFill="1" applyBorder="1" applyAlignment="1">
      <alignment vertical="center" shrinkToFit="1"/>
    </xf>
    <xf numFmtId="43" fontId="6" fillId="33" borderId="10" xfId="0" applyNumberFormat="1" applyFont="1" applyFill="1" applyBorder="1" applyAlignment="1">
      <alignment horizontal="right"/>
    </xf>
    <xf numFmtId="41" fontId="6" fillId="33" borderId="10" xfId="0" applyNumberFormat="1" applyFont="1" applyFill="1" applyBorder="1" applyAlignment="1">
      <alignment horizontal="center" vertical="center"/>
    </xf>
    <xf numFmtId="41" fontId="6" fillId="33" borderId="10" xfId="0" applyNumberFormat="1" applyFont="1" applyFill="1" applyBorder="1" applyAlignment="1">
      <alignment horizontal="right"/>
    </xf>
    <xf numFmtId="43" fontId="60" fillId="33" borderId="10" xfId="0" applyNumberFormat="1" applyFont="1" applyFill="1" applyBorder="1" applyAlignment="1">
      <alignment horizontal="center"/>
    </xf>
    <xf numFmtId="43" fontId="60" fillId="33" borderId="10" xfId="0" applyNumberFormat="1" applyFont="1" applyFill="1" applyBorder="1" applyAlignment="1">
      <alignment/>
    </xf>
    <xf numFmtId="0" fontId="60" fillId="0" borderId="15" xfId="0" applyFont="1" applyFill="1" applyBorder="1" applyAlignment="1">
      <alignment/>
    </xf>
    <xf numFmtId="189" fontId="66" fillId="0" borderId="10" xfId="0" applyNumberFormat="1" applyFont="1" applyFill="1" applyBorder="1" applyAlignment="1">
      <alignment horizontal="right"/>
    </xf>
    <xf numFmtId="0" fontId="66" fillId="0" borderId="10" xfId="0" applyFont="1" applyFill="1" applyBorder="1" applyAlignment="1">
      <alignment horizontal="center" vertical="center"/>
    </xf>
    <xf numFmtId="49" fontId="60" fillId="0" borderId="15" xfId="0" applyNumberFormat="1" applyFont="1" applyFill="1" applyBorder="1" applyAlignment="1">
      <alignment/>
    </xf>
    <xf numFmtId="49" fontId="60" fillId="0" borderId="15" xfId="0" applyNumberFormat="1" applyFont="1" applyBorder="1" applyAlignment="1">
      <alignment/>
    </xf>
    <xf numFmtId="49" fontId="3" fillId="0" borderId="16" xfId="0" applyNumberFormat="1" applyFont="1" applyFill="1" applyBorder="1" applyAlignment="1">
      <alignment shrinkToFit="1"/>
    </xf>
    <xf numFmtId="0" fontId="6" fillId="0" borderId="11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shrinkToFit="1"/>
    </xf>
    <xf numFmtId="49" fontId="60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1" fontId="4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49" fontId="60" fillId="0" borderId="1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shrinkToFit="1"/>
    </xf>
    <xf numFmtId="0" fontId="6" fillId="0" borderId="18" xfId="0" applyFont="1" applyFill="1" applyBorder="1" applyAlignment="1">
      <alignment horizontal="center"/>
    </xf>
    <xf numFmtId="0" fontId="66" fillId="0" borderId="18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43" fontId="6" fillId="0" borderId="18" xfId="0" applyNumberFormat="1" applyFont="1" applyFill="1" applyBorder="1" applyAlignment="1">
      <alignment horizontal="right"/>
    </xf>
    <xf numFmtId="41" fontId="6" fillId="0" borderId="18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right"/>
    </xf>
    <xf numFmtId="49" fontId="60" fillId="0" borderId="19" xfId="0" applyNumberFormat="1" applyFont="1" applyFill="1" applyBorder="1" applyAlignment="1">
      <alignment/>
    </xf>
    <xf numFmtId="0" fontId="66" fillId="0" borderId="16" xfId="0" applyFont="1" applyFill="1" applyBorder="1" applyAlignment="1">
      <alignment horizontal="center"/>
    </xf>
    <xf numFmtId="0" fontId="66" fillId="33" borderId="16" xfId="0" applyFont="1" applyFill="1" applyBorder="1" applyAlignment="1">
      <alignment horizontal="center"/>
    </xf>
    <xf numFmtId="189" fontId="66" fillId="0" borderId="16" xfId="0" applyNumberFormat="1" applyFont="1" applyFill="1" applyBorder="1" applyAlignment="1">
      <alignment horizontal="right"/>
    </xf>
    <xf numFmtId="0" fontId="66" fillId="0" borderId="16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right"/>
    </xf>
    <xf numFmtId="0" fontId="66" fillId="0" borderId="20" xfId="0" applyFont="1" applyFill="1" applyBorder="1" applyAlignment="1">
      <alignment horizontal="right"/>
    </xf>
    <xf numFmtId="49" fontId="3" fillId="0" borderId="19" xfId="0" applyNumberFormat="1" applyFont="1" applyFill="1" applyBorder="1" applyAlignment="1">
      <alignment shrinkToFit="1"/>
    </xf>
    <xf numFmtId="0" fontId="6" fillId="0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43" fontId="6" fillId="0" borderId="16" xfId="0" applyNumberFormat="1" applyFont="1" applyFill="1" applyBorder="1" applyAlignment="1">
      <alignment horizontal="right"/>
    </xf>
    <xf numFmtId="41" fontId="6" fillId="0" borderId="16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right"/>
    </xf>
    <xf numFmtId="49" fontId="3" fillId="0" borderId="21" xfId="0" applyNumberFormat="1" applyFont="1" applyFill="1" applyBorder="1" applyAlignment="1">
      <alignment shrinkToFit="1"/>
    </xf>
    <xf numFmtId="0" fontId="6" fillId="0" borderId="20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43" fontId="6" fillId="0" borderId="20" xfId="0" applyNumberFormat="1" applyFont="1" applyFill="1" applyBorder="1" applyAlignment="1">
      <alignment horizontal="right"/>
    </xf>
    <xf numFmtId="41" fontId="6" fillId="0" borderId="20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right"/>
    </xf>
    <xf numFmtId="0" fontId="66" fillId="0" borderId="18" xfId="0" applyFont="1" applyFill="1" applyBorder="1" applyAlignment="1">
      <alignment/>
    </xf>
    <xf numFmtId="49" fontId="3" fillId="0" borderId="20" xfId="0" applyNumberFormat="1" applyFont="1" applyFill="1" applyBorder="1" applyAlignment="1">
      <alignment vertical="center" shrinkToFit="1"/>
    </xf>
    <xf numFmtId="0" fontId="66" fillId="0" borderId="16" xfId="0" applyFont="1" applyFill="1" applyBorder="1" applyAlignment="1">
      <alignment/>
    </xf>
    <xf numFmtId="49" fontId="3" fillId="0" borderId="20" xfId="0" applyNumberFormat="1" applyFont="1" applyFill="1" applyBorder="1" applyAlignment="1">
      <alignment shrinkToFit="1"/>
    </xf>
    <xf numFmtId="0" fontId="67" fillId="0" borderId="16" xfId="0" applyFont="1" applyFill="1" applyBorder="1" applyAlignment="1">
      <alignment/>
    </xf>
    <xf numFmtId="49" fontId="3" fillId="0" borderId="16" xfId="0" applyNumberFormat="1" applyFont="1" applyFill="1" applyBorder="1" applyAlignment="1">
      <alignment vertical="center" shrinkToFit="1"/>
    </xf>
    <xf numFmtId="0" fontId="66" fillId="33" borderId="20" xfId="0" applyFont="1" applyFill="1" applyBorder="1" applyAlignment="1">
      <alignment horizontal="center"/>
    </xf>
    <xf numFmtId="0" fontId="66" fillId="0" borderId="20" xfId="0" applyFont="1" applyFill="1" applyBorder="1" applyAlignment="1">
      <alignment/>
    </xf>
    <xf numFmtId="49" fontId="60" fillId="0" borderId="16" xfId="0" applyNumberFormat="1" applyFont="1" applyBorder="1" applyAlignment="1">
      <alignment/>
    </xf>
    <xf numFmtId="0" fontId="66" fillId="0" borderId="16" xfId="0" applyFont="1" applyFill="1" applyBorder="1" applyAlignment="1">
      <alignment horizontal="right" vertical="center"/>
    </xf>
    <xf numFmtId="0" fontId="60" fillId="0" borderId="16" xfId="0" applyFont="1" applyBorder="1" applyAlignment="1">
      <alignment/>
    </xf>
    <xf numFmtId="0" fontId="67" fillId="33" borderId="16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right"/>
    </xf>
    <xf numFmtId="0" fontId="62" fillId="0" borderId="16" xfId="0" applyFont="1" applyFill="1" applyBorder="1" applyAlignment="1">
      <alignment horizontal="center"/>
    </xf>
    <xf numFmtId="43" fontId="62" fillId="0" borderId="10" xfId="0" applyNumberFormat="1" applyFont="1" applyFill="1" applyBorder="1" applyAlignment="1">
      <alignment/>
    </xf>
    <xf numFmtId="0" fontId="62" fillId="0" borderId="16" xfId="0" applyFont="1" applyFill="1" applyBorder="1" applyAlignment="1">
      <alignment/>
    </xf>
    <xf numFmtId="43" fontId="62" fillId="0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0" fontId="66" fillId="0" borderId="16" xfId="0" applyFont="1" applyFill="1" applyBorder="1" applyAlignment="1">
      <alignment/>
    </xf>
    <xf numFmtId="2" fontId="66" fillId="0" borderId="16" xfId="0" applyNumberFormat="1" applyFont="1" applyFill="1" applyBorder="1" applyAlignment="1">
      <alignment horizontal="right"/>
    </xf>
    <xf numFmtId="0" fontId="67" fillId="0" borderId="16" xfId="0" applyFont="1" applyFill="1" applyBorder="1" applyAlignment="1">
      <alignment horizontal="right"/>
    </xf>
    <xf numFmtId="49" fontId="60" fillId="0" borderId="18" xfId="0" applyNumberFormat="1" applyFont="1" applyFill="1" applyBorder="1" applyAlignment="1">
      <alignment/>
    </xf>
    <xf numFmtId="0" fontId="66" fillId="0" borderId="18" xfId="0" applyFont="1" applyFill="1" applyBorder="1" applyAlignment="1">
      <alignment/>
    </xf>
    <xf numFmtId="0" fontId="66" fillId="33" borderId="18" xfId="0" applyFont="1" applyFill="1" applyBorder="1" applyAlignment="1">
      <alignment horizontal="center"/>
    </xf>
    <xf numFmtId="2" fontId="66" fillId="0" borderId="18" xfId="0" applyNumberFormat="1" applyFont="1" applyFill="1" applyBorder="1" applyAlignment="1">
      <alignment horizontal="right"/>
    </xf>
    <xf numFmtId="0" fontId="66" fillId="0" borderId="20" xfId="0" applyFont="1" applyFill="1" applyBorder="1" applyAlignment="1">
      <alignment horizontal="right" vertical="center"/>
    </xf>
    <xf numFmtId="0" fontId="67" fillId="0" borderId="20" xfId="0" applyFont="1" applyFill="1" applyBorder="1" applyAlignment="1">
      <alignment horizontal="right"/>
    </xf>
    <xf numFmtId="0" fontId="67" fillId="0" borderId="10" xfId="0" applyFont="1" applyFill="1" applyBorder="1" applyAlignment="1">
      <alignment horizontal="right"/>
    </xf>
    <xf numFmtId="49" fontId="60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shrinkToFit="1"/>
    </xf>
    <xf numFmtId="0" fontId="6" fillId="35" borderId="10" xfId="0" applyFont="1" applyFill="1" applyBorder="1" applyAlignment="1">
      <alignment horizontal="center"/>
    </xf>
    <xf numFmtId="0" fontId="66" fillId="35" borderId="10" xfId="0" applyFont="1" applyFill="1" applyBorder="1" applyAlignment="1">
      <alignment horizontal="center"/>
    </xf>
    <xf numFmtId="43" fontId="6" fillId="35" borderId="10" xfId="0" applyNumberFormat="1" applyFont="1" applyFill="1" applyBorder="1" applyAlignment="1">
      <alignment horizontal="right"/>
    </xf>
    <xf numFmtId="41" fontId="6" fillId="35" borderId="10" xfId="0" applyNumberFormat="1" applyFont="1" applyFill="1" applyBorder="1" applyAlignment="1">
      <alignment horizontal="center" vertical="center"/>
    </xf>
    <xf numFmtId="41" fontId="6" fillId="35" borderId="10" xfId="0" applyNumberFormat="1" applyFont="1" applyFill="1" applyBorder="1" applyAlignment="1">
      <alignment horizontal="right"/>
    </xf>
    <xf numFmtId="49" fontId="60" fillId="35" borderId="10" xfId="0" applyNumberFormat="1" applyFont="1" applyFill="1" applyBorder="1" applyAlignment="1">
      <alignment/>
    </xf>
    <xf numFmtId="0" fontId="60" fillId="35" borderId="10" xfId="0" applyFont="1" applyFill="1" applyBorder="1" applyAlignment="1">
      <alignment horizontal="center"/>
    </xf>
    <xf numFmtId="189" fontId="60" fillId="35" borderId="10" xfId="0" applyNumberFormat="1" applyFont="1" applyFill="1" applyBorder="1" applyAlignment="1">
      <alignment horizontal="right"/>
    </xf>
    <xf numFmtId="43" fontId="4" fillId="35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center"/>
    </xf>
    <xf numFmtId="189" fontId="66" fillId="35" borderId="10" xfId="0" applyNumberFormat="1" applyFont="1" applyFill="1" applyBorder="1" applyAlignment="1">
      <alignment horizontal="right"/>
    </xf>
    <xf numFmtId="189" fontId="66" fillId="35" borderId="10" xfId="0" applyNumberFormat="1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right"/>
    </xf>
    <xf numFmtId="41" fontId="6" fillId="0" borderId="18" xfId="0" applyNumberFormat="1" applyFont="1" applyFill="1" applyBorder="1" applyAlignment="1">
      <alignment/>
    </xf>
    <xf numFmtId="43" fontId="6" fillId="0" borderId="18" xfId="0" applyNumberFormat="1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2" fillId="0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>
      <alignment/>
    </xf>
    <xf numFmtId="189" fontId="60" fillId="0" borderId="0" xfId="0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0" fontId="60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43" fontId="60" fillId="0" borderId="0" xfId="0" applyNumberFormat="1" applyFont="1" applyFill="1" applyBorder="1" applyAlignment="1">
      <alignment horizontal="center"/>
    </xf>
    <xf numFmtId="191" fontId="3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91" fontId="64" fillId="0" borderId="0" xfId="0" applyNumberFormat="1" applyFont="1" applyFill="1" applyBorder="1" applyAlignment="1">
      <alignment horizontal="center"/>
    </xf>
    <xf numFmtId="43" fontId="64" fillId="0" borderId="0" xfId="0" applyNumberFormat="1" applyFont="1" applyFill="1" applyBorder="1" applyAlignment="1">
      <alignment horizontal="center"/>
    </xf>
    <xf numFmtId="191" fontId="60" fillId="0" borderId="0" xfId="0" applyNumberFormat="1" applyFont="1" applyFill="1" applyBorder="1" applyAlignment="1">
      <alignment horizontal="center"/>
    </xf>
    <xf numFmtId="41" fontId="60" fillId="0" borderId="0" xfId="0" applyNumberFormat="1" applyFont="1" applyFill="1" applyBorder="1" applyAlignment="1">
      <alignment/>
    </xf>
    <xf numFmtId="43" fontId="60" fillId="0" borderId="0" xfId="0" applyNumberFormat="1" applyFont="1" applyFill="1" applyBorder="1" applyAlignment="1">
      <alignment/>
    </xf>
    <xf numFmtId="0" fontId="68" fillId="0" borderId="10" xfId="0" applyFont="1" applyFill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0" xfId="0" applyFont="1" applyFill="1" applyBorder="1" applyAlignment="1">
      <alignment/>
    </xf>
    <xf numFmtId="0" fontId="68" fillId="0" borderId="10" xfId="0" applyFont="1" applyBorder="1" applyAlignment="1">
      <alignment shrinkToFit="1"/>
    </xf>
    <xf numFmtId="4" fontId="9" fillId="0" borderId="10" xfId="0" applyNumberFormat="1" applyFont="1" applyFill="1" applyBorder="1" applyAlignment="1">
      <alignment/>
    </xf>
    <xf numFmtId="4" fontId="68" fillId="0" borderId="10" xfId="0" applyNumberFormat="1" applyFont="1" applyBorder="1" applyAlignment="1">
      <alignment/>
    </xf>
    <xf numFmtId="0" fontId="9" fillId="0" borderId="10" xfId="0" applyFont="1" applyBorder="1" applyAlignment="1">
      <alignment shrinkToFit="1"/>
    </xf>
    <xf numFmtId="15" fontId="68" fillId="0" borderId="10" xfId="0" applyNumberFormat="1" applyFont="1" applyFill="1" applyBorder="1" applyAlignment="1">
      <alignment/>
    </xf>
    <xf numFmtId="4" fontId="69" fillId="0" borderId="10" xfId="0" applyNumberFormat="1" applyFont="1" applyBorder="1" applyAlignment="1">
      <alignment/>
    </xf>
    <xf numFmtId="15" fontId="9" fillId="0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68" fillId="0" borderId="10" xfId="0" applyNumberFormat="1" applyFont="1" applyBorder="1" applyAlignment="1">
      <alignment shrinkToFit="1"/>
    </xf>
    <xf numFmtId="0" fontId="60" fillId="0" borderId="10" xfId="0" applyFont="1" applyBorder="1" applyAlignment="1">
      <alignment shrinkToFit="1"/>
    </xf>
    <xf numFmtId="4" fontId="3" fillId="0" borderId="10" xfId="0" applyNumberFormat="1" applyFont="1" applyBorder="1" applyAlignment="1">
      <alignment/>
    </xf>
    <xf numFmtId="192" fontId="60" fillId="0" borderId="0" xfId="0" applyNumberFormat="1" applyFont="1" applyFill="1" applyAlignment="1">
      <alignment/>
    </xf>
    <xf numFmtId="43" fontId="60" fillId="0" borderId="0" xfId="0" applyNumberFormat="1" applyFont="1" applyFill="1" applyAlignment="1">
      <alignment/>
    </xf>
    <xf numFmtId="191" fontId="60" fillId="0" borderId="0" xfId="0" applyNumberFormat="1" applyFont="1" applyAlignment="1">
      <alignment/>
    </xf>
    <xf numFmtId="43" fontId="60" fillId="0" borderId="0" xfId="0" applyNumberFormat="1" applyFont="1" applyAlignment="1">
      <alignment/>
    </xf>
    <xf numFmtId="4" fontId="68" fillId="36" borderId="10" xfId="0" applyNumberFormat="1" applyFont="1" applyFill="1" applyBorder="1" applyAlignment="1">
      <alignment/>
    </xf>
    <xf numFmtId="0" fontId="70" fillId="0" borderId="0" xfId="0" applyFont="1" applyAlignment="1">
      <alignment/>
    </xf>
    <xf numFmtId="0" fontId="70" fillId="0" borderId="0" xfId="0" applyFont="1" applyFill="1" applyAlignment="1">
      <alignment horizontal="center" vertical="center"/>
    </xf>
    <xf numFmtId="0" fontId="70" fillId="0" borderId="10" xfId="45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>
      <alignment horizontal="center" vertical="center"/>
    </xf>
    <xf numFmtId="189" fontId="70" fillId="0" borderId="10" xfId="0" applyNumberFormat="1" applyFont="1" applyFill="1" applyBorder="1" applyAlignment="1">
      <alignment horizontal="center" vertical="center"/>
    </xf>
    <xf numFmtId="187" fontId="70" fillId="34" borderId="10" xfId="0" applyNumberFormat="1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horizontal="center" vertical="center"/>
    </xf>
    <xf numFmtId="0" fontId="70" fillId="34" borderId="12" xfId="0" applyFont="1" applyFill="1" applyBorder="1" applyAlignment="1">
      <alignment horizontal="center" vertical="center"/>
    </xf>
    <xf numFmtId="0" fontId="70" fillId="34" borderId="10" xfId="45" applyFont="1" applyFill="1" applyBorder="1" applyAlignment="1">
      <alignment horizontal="center" vertical="center" wrapText="1"/>
      <protection/>
    </xf>
    <xf numFmtId="0" fontId="70" fillId="34" borderId="12" xfId="45" applyFont="1" applyFill="1" applyBorder="1" applyAlignment="1">
      <alignment horizontal="center" vertical="center" wrapText="1"/>
      <protection/>
    </xf>
    <xf numFmtId="3" fontId="70" fillId="34" borderId="12" xfId="0" applyNumberFormat="1" applyFont="1" applyFill="1" applyBorder="1" applyAlignment="1">
      <alignment horizontal="center" vertical="center" wrapText="1"/>
    </xf>
    <xf numFmtId="3" fontId="70" fillId="33" borderId="12" xfId="0" applyNumberFormat="1" applyFont="1" applyFill="1" applyBorder="1" applyAlignment="1">
      <alignment horizontal="center" vertical="center" wrapText="1"/>
    </xf>
    <xf numFmtId="189" fontId="70" fillId="34" borderId="10" xfId="0" applyNumberFormat="1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/>
    </xf>
    <xf numFmtId="43" fontId="71" fillId="0" borderId="10" xfId="0" applyNumberFormat="1" applyFont="1" applyFill="1" applyBorder="1" applyAlignment="1">
      <alignment horizontal="center"/>
    </xf>
    <xf numFmtId="191" fontId="10" fillId="0" borderId="10" xfId="0" applyNumberFormat="1" applyFont="1" applyFill="1" applyBorder="1" applyAlignment="1">
      <alignment horizontal="center"/>
    </xf>
    <xf numFmtId="43" fontId="10" fillId="0" borderId="10" xfId="0" applyNumberFormat="1" applyFont="1" applyFill="1" applyBorder="1" applyAlignment="1">
      <alignment horizontal="center"/>
    </xf>
    <xf numFmtId="41" fontId="10" fillId="0" borderId="10" xfId="0" applyNumberFormat="1" applyFont="1" applyFill="1" applyBorder="1" applyAlignment="1">
      <alignment/>
    </xf>
    <xf numFmtId="43" fontId="71" fillId="0" borderId="10" xfId="0" applyNumberFormat="1" applyFont="1" applyFill="1" applyBorder="1" applyAlignment="1">
      <alignment/>
    </xf>
    <xf numFmtId="0" fontId="71" fillId="0" borderId="0" xfId="0" applyFont="1" applyAlignment="1">
      <alignment/>
    </xf>
    <xf numFmtId="191" fontId="71" fillId="0" borderId="0" xfId="0" applyNumberFormat="1" applyFont="1" applyAlignment="1">
      <alignment/>
    </xf>
    <xf numFmtId="43" fontId="71" fillId="0" borderId="0" xfId="0" applyNumberFormat="1" applyFont="1" applyAlignment="1">
      <alignment/>
    </xf>
    <xf numFmtId="0" fontId="71" fillId="0" borderId="0" xfId="0" applyFont="1" applyFill="1" applyAlignment="1">
      <alignment/>
    </xf>
    <xf numFmtId="0" fontId="71" fillId="33" borderId="0" xfId="0" applyFont="1" applyFill="1" applyAlignment="1">
      <alignment/>
    </xf>
    <xf numFmtId="191" fontId="71" fillId="0" borderId="10" xfId="0" applyNumberFormat="1" applyFont="1" applyFill="1" applyBorder="1" applyAlignment="1">
      <alignment horizontal="center"/>
    </xf>
    <xf numFmtId="41" fontId="71" fillId="0" borderId="10" xfId="0" applyNumberFormat="1" applyFont="1" applyFill="1" applyBorder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1" fillId="33" borderId="0" xfId="0" applyFont="1" applyFill="1" applyBorder="1" applyAlignment="1">
      <alignment horizontal="center"/>
    </xf>
    <xf numFmtId="43" fontId="71" fillId="0" borderId="0" xfId="0" applyNumberFormat="1" applyFont="1" applyFill="1" applyBorder="1" applyAlignment="1">
      <alignment horizontal="center"/>
    </xf>
    <xf numFmtId="191" fontId="10" fillId="0" borderId="0" xfId="0" applyNumberFormat="1" applyFont="1" applyFill="1" applyBorder="1" applyAlignment="1">
      <alignment horizontal="center"/>
    </xf>
    <xf numFmtId="43" fontId="10" fillId="0" borderId="0" xfId="0" applyNumberFormat="1" applyFont="1" applyFill="1" applyBorder="1" applyAlignment="1">
      <alignment horizontal="center"/>
    </xf>
    <xf numFmtId="191" fontId="71" fillId="0" borderId="0" xfId="0" applyNumberFormat="1" applyFont="1" applyFill="1" applyBorder="1" applyAlignment="1">
      <alignment horizontal="center"/>
    </xf>
    <xf numFmtId="41" fontId="71" fillId="0" borderId="0" xfId="0" applyNumberFormat="1" applyFont="1" applyFill="1" applyBorder="1" applyAlignment="1">
      <alignment/>
    </xf>
    <xf numFmtId="43" fontId="71" fillId="0" borderId="0" xfId="0" applyNumberFormat="1" applyFont="1" applyFill="1" applyBorder="1" applyAlignment="1">
      <alignment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1" fillId="0" borderId="0" xfId="0" applyFont="1" applyAlignment="1">
      <alignment horizontal="center"/>
    </xf>
    <xf numFmtId="0" fontId="71" fillId="0" borderId="0" xfId="0" applyFont="1" applyFill="1" applyAlignment="1">
      <alignment horizontal="center"/>
    </xf>
    <xf numFmtId="189" fontId="7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0" fillId="0" borderId="0" xfId="0" applyFont="1" applyFill="1" applyAlignment="1">
      <alignment/>
    </xf>
    <xf numFmtId="187" fontId="12" fillId="0" borderId="1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shrinkToFit="1"/>
    </xf>
    <xf numFmtId="0" fontId="70" fillId="0" borderId="12" xfId="45" applyFont="1" applyFill="1" applyBorder="1" applyAlignment="1">
      <alignment horizontal="center" vertical="center" wrapText="1"/>
      <protection/>
    </xf>
    <xf numFmtId="3" fontId="70" fillId="0" borderId="12" xfId="0" applyNumberFormat="1" applyFont="1" applyFill="1" applyBorder="1" applyAlignment="1">
      <alignment horizontal="center" vertical="center" wrapText="1"/>
    </xf>
    <xf numFmtId="43" fontId="12" fillId="0" borderId="10" xfId="0" applyNumberFormat="1" applyFont="1" applyFill="1" applyBorder="1" applyAlignment="1">
      <alignment horizontal="center" vertical="center" wrapText="1"/>
    </xf>
    <xf numFmtId="41" fontId="1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shrinkToFit="1"/>
    </xf>
    <xf numFmtId="0" fontId="10" fillId="0" borderId="10" xfId="0" applyFont="1" applyFill="1" applyBorder="1" applyAlignment="1">
      <alignment horizontal="center"/>
    </xf>
    <xf numFmtId="43" fontId="10" fillId="0" borderId="10" xfId="0" applyNumberFormat="1" applyFont="1" applyFill="1" applyBorder="1" applyAlignment="1">
      <alignment horizontal="right"/>
    </xf>
    <xf numFmtId="41" fontId="10" fillId="0" borderId="10" xfId="0" applyNumberFormat="1" applyFont="1" applyFill="1" applyBorder="1" applyAlignment="1">
      <alignment horizontal="center" vertical="center"/>
    </xf>
    <xf numFmtId="41" fontId="10" fillId="0" borderId="10" xfId="0" applyNumberFormat="1" applyFont="1" applyFill="1" applyBorder="1" applyAlignment="1">
      <alignment horizontal="right"/>
    </xf>
    <xf numFmtId="43" fontId="10" fillId="0" borderId="10" xfId="0" applyNumberFormat="1" applyFont="1" applyFill="1" applyBorder="1" applyAlignment="1">
      <alignment/>
    </xf>
    <xf numFmtId="0" fontId="71" fillId="0" borderId="10" xfId="0" applyFont="1" applyFill="1" applyBorder="1" applyAlignment="1">
      <alignment/>
    </xf>
    <xf numFmtId="192" fontId="71" fillId="0" borderId="0" xfId="0" applyNumberFormat="1" applyFont="1" applyFill="1" applyAlignment="1">
      <alignment/>
    </xf>
    <xf numFmtId="43" fontId="71" fillId="0" borderId="0" xfId="0" applyNumberFormat="1" applyFont="1" applyFill="1" applyAlignment="1">
      <alignment/>
    </xf>
    <xf numFmtId="49" fontId="10" fillId="0" borderId="14" xfId="0" applyNumberFormat="1" applyFont="1" applyFill="1" applyBorder="1" applyAlignment="1">
      <alignment vertical="center" shrinkToFit="1"/>
    </xf>
    <xf numFmtId="0" fontId="12" fillId="0" borderId="0" xfId="0" applyFont="1" applyFill="1" applyAlignment="1">
      <alignment/>
    </xf>
    <xf numFmtId="49" fontId="10" fillId="0" borderId="15" xfId="0" applyNumberFormat="1" applyFont="1" applyFill="1" applyBorder="1" applyAlignment="1">
      <alignment shrinkToFit="1"/>
    </xf>
    <xf numFmtId="49" fontId="10" fillId="0" borderId="15" xfId="0" applyNumberFormat="1" applyFont="1" applyFill="1" applyBorder="1" applyAlignment="1">
      <alignment vertical="center" shrinkToFit="1"/>
    </xf>
    <xf numFmtId="0" fontId="71" fillId="0" borderId="10" xfId="0" applyFont="1" applyFill="1" applyBorder="1" applyAlignment="1">
      <alignment/>
    </xf>
    <xf numFmtId="0" fontId="71" fillId="0" borderId="0" xfId="0" applyFont="1" applyFill="1" applyAlignment="1">
      <alignment/>
    </xf>
    <xf numFmtId="0" fontId="71" fillId="0" borderId="14" xfId="0" applyFont="1" applyFill="1" applyBorder="1" applyAlignment="1">
      <alignment horizontal="left"/>
    </xf>
    <xf numFmtId="43" fontId="71" fillId="0" borderId="10" xfId="33" applyFont="1" applyFill="1" applyBorder="1" applyAlignment="1">
      <alignment horizontal="right"/>
    </xf>
    <xf numFmtId="0" fontId="71" fillId="0" borderId="14" xfId="0" applyFont="1" applyFill="1" applyBorder="1" applyAlignment="1">
      <alignment/>
    </xf>
    <xf numFmtId="0" fontId="72" fillId="0" borderId="10" xfId="0" applyFont="1" applyFill="1" applyBorder="1" applyAlignment="1">
      <alignment horizontal="center"/>
    </xf>
    <xf numFmtId="49" fontId="71" fillId="0" borderId="14" xfId="0" applyNumberFormat="1" applyFont="1" applyFill="1" applyBorder="1" applyAlignment="1">
      <alignment/>
    </xf>
    <xf numFmtId="2" fontId="71" fillId="0" borderId="10" xfId="0" applyNumberFormat="1" applyFont="1" applyFill="1" applyBorder="1" applyAlignment="1">
      <alignment horizontal="right"/>
    </xf>
    <xf numFmtId="0" fontId="71" fillId="0" borderId="10" xfId="0" applyFont="1" applyFill="1" applyBorder="1" applyAlignment="1">
      <alignment horizontal="right" vertical="center"/>
    </xf>
    <xf numFmtId="0" fontId="71" fillId="0" borderId="10" xfId="0" applyFont="1" applyFill="1" applyBorder="1" applyAlignment="1">
      <alignment horizontal="right"/>
    </xf>
    <xf numFmtId="49" fontId="10" fillId="0" borderId="13" xfId="0" applyNumberFormat="1" applyFont="1" applyFill="1" applyBorder="1" applyAlignment="1">
      <alignment vertical="center" shrinkToFit="1"/>
    </xf>
    <xf numFmtId="0" fontId="71" fillId="0" borderId="15" xfId="0" applyFont="1" applyFill="1" applyBorder="1" applyAlignment="1">
      <alignment/>
    </xf>
    <xf numFmtId="189" fontId="71" fillId="0" borderId="10" xfId="0" applyNumberFormat="1" applyFont="1" applyFill="1" applyBorder="1" applyAlignment="1">
      <alignment horizontal="right"/>
    </xf>
    <xf numFmtId="0" fontId="71" fillId="0" borderId="10" xfId="0" applyFont="1" applyFill="1" applyBorder="1" applyAlignment="1">
      <alignment horizontal="center" vertical="center"/>
    </xf>
    <xf numFmtId="49" fontId="71" fillId="0" borderId="15" xfId="0" applyNumberFormat="1" applyFont="1" applyFill="1" applyBorder="1" applyAlignment="1">
      <alignment/>
    </xf>
    <xf numFmtId="49" fontId="10" fillId="0" borderId="16" xfId="0" applyNumberFormat="1" applyFont="1" applyFill="1" applyBorder="1" applyAlignment="1">
      <alignment shrinkToFit="1"/>
    </xf>
    <xf numFmtId="0" fontId="10" fillId="0" borderId="11" xfId="0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shrinkToFit="1"/>
    </xf>
    <xf numFmtId="49" fontId="71" fillId="0" borderId="16" xfId="0" applyNumberFormat="1" applyFont="1" applyFill="1" applyBorder="1" applyAlignment="1">
      <alignment/>
    </xf>
    <xf numFmtId="49" fontId="71" fillId="0" borderId="10" xfId="0" applyNumberFormat="1" applyFont="1" applyFill="1" applyBorder="1" applyAlignment="1">
      <alignment/>
    </xf>
    <xf numFmtId="49" fontId="10" fillId="0" borderId="18" xfId="0" applyNumberFormat="1" applyFont="1" applyFill="1" applyBorder="1" applyAlignment="1">
      <alignment shrinkToFit="1"/>
    </xf>
    <xf numFmtId="0" fontId="10" fillId="0" borderId="18" xfId="0" applyFont="1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43" fontId="10" fillId="0" borderId="18" xfId="0" applyNumberFormat="1" applyFont="1" applyFill="1" applyBorder="1" applyAlignment="1">
      <alignment horizontal="right"/>
    </xf>
    <xf numFmtId="41" fontId="10" fillId="0" borderId="18" xfId="0" applyNumberFormat="1" applyFont="1" applyFill="1" applyBorder="1" applyAlignment="1">
      <alignment horizontal="center" vertical="center"/>
    </xf>
    <xf numFmtId="41" fontId="10" fillId="0" borderId="18" xfId="0" applyNumberFormat="1" applyFont="1" applyFill="1" applyBorder="1" applyAlignment="1">
      <alignment horizontal="right"/>
    </xf>
    <xf numFmtId="49" fontId="71" fillId="0" borderId="19" xfId="0" applyNumberFormat="1" applyFont="1" applyFill="1" applyBorder="1" applyAlignment="1">
      <alignment/>
    </xf>
    <xf numFmtId="0" fontId="71" fillId="0" borderId="16" xfId="0" applyFont="1" applyFill="1" applyBorder="1" applyAlignment="1">
      <alignment horizontal="center"/>
    </xf>
    <xf numFmtId="189" fontId="71" fillId="0" borderId="16" xfId="0" applyNumberFormat="1" applyFont="1" applyFill="1" applyBorder="1" applyAlignment="1">
      <alignment horizontal="right"/>
    </xf>
    <xf numFmtId="0" fontId="71" fillId="0" borderId="16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right"/>
    </xf>
    <xf numFmtId="0" fontId="71" fillId="0" borderId="20" xfId="0" applyFont="1" applyFill="1" applyBorder="1" applyAlignment="1">
      <alignment horizontal="right"/>
    </xf>
    <xf numFmtId="49" fontId="10" fillId="0" borderId="19" xfId="0" applyNumberFormat="1" applyFont="1" applyFill="1" applyBorder="1" applyAlignment="1">
      <alignment shrinkToFit="1"/>
    </xf>
    <xf numFmtId="0" fontId="10" fillId="0" borderId="16" xfId="0" applyFont="1" applyFill="1" applyBorder="1" applyAlignment="1">
      <alignment horizontal="center"/>
    </xf>
    <xf numFmtId="43" fontId="10" fillId="0" borderId="16" xfId="0" applyNumberFormat="1" applyFont="1" applyFill="1" applyBorder="1" applyAlignment="1">
      <alignment horizontal="right"/>
    </xf>
    <xf numFmtId="41" fontId="10" fillId="0" borderId="16" xfId="0" applyNumberFormat="1" applyFont="1" applyFill="1" applyBorder="1" applyAlignment="1">
      <alignment horizontal="center" vertical="center"/>
    </xf>
    <xf numFmtId="41" fontId="10" fillId="0" borderId="16" xfId="0" applyNumberFormat="1" applyFont="1" applyFill="1" applyBorder="1" applyAlignment="1">
      <alignment horizontal="right"/>
    </xf>
    <xf numFmtId="49" fontId="10" fillId="0" borderId="21" xfId="0" applyNumberFormat="1" applyFont="1" applyFill="1" applyBorder="1" applyAlignment="1">
      <alignment shrinkToFit="1"/>
    </xf>
    <xf numFmtId="0" fontId="10" fillId="0" borderId="20" xfId="0" applyFont="1" applyFill="1" applyBorder="1" applyAlignment="1">
      <alignment horizontal="center"/>
    </xf>
    <xf numFmtId="0" fontId="71" fillId="0" borderId="20" xfId="0" applyFont="1" applyFill="1" applyBorder="1" applyAlignment="1">
      <alignment horizontal="center"/>
    </xf>
    <xf numFmtId="43" fontId="10" fillId="0" borderId="20" xfId="0" applyNumberFormat="1" applyFont="1" applyFill="1" applyBorder="1" applyAlignment="1">
      <alignment horizontal="right"/>
    </xf>
    <xf numFmtId="41" fontId="10" fillId="0" borderId="20" xfId="0" applyNumberFormat="1" applyFont="1" applyFill="1" applyBorder="1" applyAlignment="1">
      <alignment horizontal="center" vertical="center"/>
    </xf>
    <xf numFmtId="41" fontId="10" fillId="0" borderId="20" xfId="0" applyNumberFormat="1" applyFont="1" applyFill="1" applyBorder="1" applyAlignment="1">
      <alignment horizontal="right"/>
    </xf>
    <xf numFmtId="0" fontId="71" fillId="0" borderId="18" xfId="0" applyFont="1" applyFill="1" applyBorder="1" applyAlignment="1">
      <alignment/>
    </xf>
    <xf numFmtId="49" fontId="10" fillId="0" borderId="20" xfId="0" applyNumberFormat="1" applyFont="1" applyFill="1" applyBorder="1" applyAlignment="1">
      <alignment vertical="center" shrinkToFit="1"/>
    </xf>
    <xf numFmtId="0" fontId="71" fillId="0" borderId="16" xfId="0" applyFont="1" applyFill="1" applyBorder="1" applyAlignment="1">
      <alignment/>
    </xf>
    <xf numFmtId="49" fontId="10" fillId="0" borderId="20" xfId="0" applyNumberFormat="1" applyFont="1" applyFill="1" applyBorder="1" applyAlignment="1">
      <alignment shrinkToFit="1"/>
    </xf>
    <xf numFmtId="0" fontId="72" fillId="0" borderId="16" xfId="0" applyFont="1" applyFill="1" applyBorder="1" applyAlignment="1">
      <alignment/>
    </xf>
    <xf numFmtId="49" fontId="10" fillId="0" borderId="16" xfId="0" applyNumberFormat="1" applyFont="1" applyFill="1" applyBorder="1" applyAlignment="1">
      <alignment vertical="center" shrinkToFit="1"/>
    </xf>
    <xf numFmtId="0" fontId="71" fillId="0" borderId="20" xfId="0" applyFont="1" applyFill="1" applyBorder="1" applyAlignment="1">
      <alignment/>
    </xf>
    <xf numFmtId="0" fontId="71" fillId="0" borderId="16" xfId="0" applyFont="1" applyFill="1" applyBorder="1" applyAlignment="1">
      <alignment horizontal="right" vertical="center"/>
    </xf>
    <xf numFmtId="0" fontId="72" fillId="0" borderId="16" xfId="0" applyFont="1" applyFill="1" applyBorder="1" applyAlignment="1">
      <alignment horizontal="center"/>
    </xf>
    <xf numFmtId="43" fontId="72" fillId="0" borderId="10" xfId="0" applyNumberFormat="1" applyFont="1" applyFill="1" applyBorder="1" applyAlignment="1">
      <alignment/>
    </xf>
    <xf numFmtId="0" fontId="72" fillId="0" borderId="16" xfId="0" applyFont="1" applyFill="1" applyBorder="1" applyAlignment="1">
      <alignment/>
    </xf>
    <xf numFmtId="43" fontId="72" fillId="0" borderId="10" xfId="0" applyNumberFormat="1" applyFont="1" applyFill="1" applyBorder="1" applyAlignment="1">
      <alignment horizontal="center"/>
    </xf>
    <xf numFmtId="0" fontId="71" fillId="0" borderId="16" xfId="0" applyFont="1" applyFill="1" applyBorder="1" applyAlignment="1">
      <alignment/>
    </xf>
    <xf numFmtId="2" fontId="71" fillId="0" borderId="16" xfId="0" applyNumberFormat="1" applyFont="1" applyFill="1" applyBorder="1" applyAlignment="1">
      <alignment horizontal="right"/>
    </xf>
    <xf numFmtId="0" fontId="72" fillId="0" borderId="16" xfId="0" applyFont="1" applyFill="1" applyBorder="1" applyAlignment="1">
      <alignment horizontal="right"/>
    </xf>
    <xf numFmtId="49" fontId="71" fillId="0" borderId="18" xfId="0" applyNumberFormat="1" applyFont="1" applyFill="1" applyBorder="1" applyAlignment="1">
      <alignment/>
    </xf>
    <xf numFmtId="0" fontId="71" fillId="0" borderId="18" xfId="0" applyFont="1" applyFill="1" applyBorder="1" applyAlignment="1">
      <alignment/>
    </xf>
    <xf numFmtId="2" fontId="71" fillId="0" borderId="18" xfId="0" applyNumberFormat="1" applyFont="1" applyFill="1" applyBorder="1" applyAlignment="1">
      <alignment horizontal="right"/>
    </xf>
    <xf numFmtId="0" fontId="71" fillId="0" borderId="20" xfId="0" applyFont="1" applyFill="1" applyBorder="1" applyAlignment="1">
      <alignment horizontal="right" vertical="center"/>
    </xf>
    <xf numFmtId="0" fontId="72" fillId="0" borderId="20" xfId="0" applyFont="1" applyFill="1" applyBorder="1" applyAlignment="1">
      <alignment horizontal="right"/>
    </xf>
    <xf numFmtId="0" fontId="72" fillId="0" borderId="10" xfId="0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shrinkToFit="1"/>
    </xf>
    <xf numFmtId="189" fontId="71" fillId="0" borderId="10" xfId="0" applyNumberFormat="1" applyFont="1" applyFill="1" applyBorder="1" applyAlignment="1">
      <alignment horizontal="center" vertical="center"/>
    </xf>
    <xf numFmtId="41" fontId="10" fillId="0" borderId="18" xfId="0" applyNumberFormat="1" applyFont="1" applyFill="1" applyBorder="1" applyAlignment="1">
      <alignment/>
    </xf>
    <xf numFmtId="43" fontId="10" fillId="0" borderId="18" xfId="0" applyNumberFormat="1" applyFont="1" applyFill="1" applyBorder="1" applyAlignment="1">
      <alignment/>
    </xf>
    <xf numFmtId="0" fontId="71" fillId="0" borderId="11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189" fontId="71" fillId="0" borderId="0" xfId="0" applyNumberFormat="1" applyFont="1" applyFill="1" applyBorder="1" applyAlignment="1">
      <alignment horizontal="center"/>
    </xf>
    <xf numFmtId="0" fontId="72" fillId="0" borderId="10" xfId="0" applyFont="1" applyFill="1" applyBorder="1" applyAlignment="1">
      <alignment/>
    </xf>
    <xf numFmtId="0" fontId="65" fillId="0" borderId="0" xfId="0" applyFont="1" applyAlignment="1">
      <alignment horizontal="center"/>
    </xf>
    <xf numFmtId="0" fontId="61" fillId="0" borderId="1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61" fillId="0" borderId="18" xfId="45" applyFont="1" applyFill="1" applyBorder="1" applyAlignment="1">
      <alignment horizontal="center" vertical="center" wrapText="1"/>
      <protection/>
    </xf>
    <xf numFmtId="0" fontId="61" fillId="0" borderId="12" xfId="45" applyFont="1" applyFill="1" applyBorder="1" applyAlignment="1">
      <alignment horizontal="center" vertical="center" wrapText="1"/>
      <protection/>
    </xf>
    <xf numFmtId="0" fontId="61" fillId="0" borderId="10" xfId="45" applyFont="1" applyFill="1" applyBorder="1" applyAlignment="1">
      <alignment horizontal="center" vertical="center" wrapText="1"/>
      <protection/>
    </xf>
    <xf numFmtId="3" fontId="61" fillId="33" borderId="18" xfId="0" applyNumberFormat="1" applyFont="1" applyFill="1" applyBorder="1" applyAlignment="1">
      <alignment horizontal="center" vertical="center" wrapText="1"/>
    </xf>
    <xf numFmtId="3" fontId="61" fillId="33" borderId="12" xfId="0" applyNumberFormat="1" applyFont="1" applyFill="1" applyBorder="1" applyAlignment="1">
      <alignment horizontal="center" vertical="center" wrapText="1"/>
    </xf>
    <xf numFmtId="189" fontId="61" fillId="0" borderId="18" xfId="0" applyNumberFormat="1" applyFont="1" applyFill="1" applyBorder="1" applyAlignment="1">
      <alignment horizontal="center" vertical="center" wrapText="1"/>
    </xf>
    <xf numFmtId="189" fontId="61" fillId="0" borderId="12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/>
    </xf>
    <xf numFmtId="187" fontId="61" fillId="0" borderId="10" xfId="0" applyNumberFormat="1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3" fontId="63" fillId="0" borderId="18" xfId="0" applyNumberFormat="1" applyFont="1" applyFill="1" applyBorder="1" applyAlignment="1">
      <alignment horizontal="center" vertical="center" wrapText="1"/>
    </xf>
    <xf numFmtId="3" fontId="63" fillId="0" borderId="12" xfId="0" applyNumberFormat="1" applyFont="1" applyFill="1" applyBorder="1" applyAlignment="1">
      <alignment horizontal="center" vertical="center" wrapText="1"/>
    </xf>
    <xf numFmtId="189" fontId="61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189" fontId="63" fillId="0" borderId="10" xfId="0" applyNumberFormat="1" applyFont="1" applyFill="1" applyBorder="1" applyAlignment="1">
      <alignment horizontal="center" vertical="center" wrapText="1"/>
    </xf>
    <xf numFmtId="189" fontId="63" fillId="0" borderId="10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0" borderId="18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18" xfId="45" applyFont="1" applyFill="1" applyBorder="1" applyAlignment="1">
      <alignment horizontal="center" vertical="center" wrapText="1"/>
      <protection/>
    </xf>
    <xf numFmtId="0" fontId="63" fillId="0" borderId="12" xfId="45" applyFont="1" applyFill="1" applyBorder="1" applyAlignment="1">
      <alignment horizontal="center" vertical="center" wrapText="1"/>
      <protection/>
    </xf>
    <xf numFmtId="0" fontId="63" fillId="0" borderId="10" xfId="45" applyFont="1" applyFill="1" applyBorder="1" applyAlignment="1">
      <alignment horizontal="center" vertical="center" wrapText="1"/>
      <protection/>
    </xf>
    <xf numFmtId="187" fontId="63" fillId="0" borderId="10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8" fillId="0" borderId="13" xfId="0" applyFont="1" applyBorder="1" applyAlignment="1">
      <alignment horizontal="center"/>
    </xf>
    <xf numFmtId="0" fontId="70" fillId="0" borderId="10" xfId="0" applyFont="1" applyFill="1" applyBorder="1" applyAlignment="1">
      <alignment horizontal="center" vertical="center"/>
    </xf>
    <xf numFmtId="3" fontId="70" fillId="0" borderId="18" xfId="0" applyNumberFormat="1" applyFont="1" applyFill="1" applyBorder="1" applyAlignment="1">
      <alignment horizontal="center" vertical="center" wrapText="1"/>
    </xf>
    <xf numFmtId="3" fontId="70" fillId="0" borderId="12" xfId="0" applyNumberFormat="1" applyFont="1" applyFill="1" applyBorder="1" applyAlignment="1">
      <alignment horizontal="center" vertical="center" wrapText="1"/>
    </xf>
    <xf numFmtId="189" fontId="70" fillId="0" borderId="18" xfId="0" applyNumberFormat="1" applyFont="1" applyFill="1" applyBorder="1" applyAlignment="1">
      <alignment horizontal="center" vertical="center" wrapText="1"/>
    </xf>
    <xf numFmtId="189" fontId="70" fillId="0" borderId="12" xfId="0" applyNumberFormat="1" applyFont="1" applyFill="1" applyBorder="1" applyAlignment="1">
      <alignment horizontal="center" vertical="center" wrapText="1"/>
    </xf>
    <xf numFmtId="189" fontId="70" fillId="0" borderId="10" xfId="0" applyNumberFormat="1" applyFont="1" applyFill="1" applyBorder="1" applyAlignment="1">
      <alignment horizontal="center" vertical="center" wrapText="1"/>
    </xf>
    <xf numFmtId="187" fontId="70" fillId="0" borderId="10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10" xfId="45" applyFont="1" applyFill="1" applyBorder="1" applyAlignment="1">
      <alignment horizontal="center" vertical="center" wrapText="1"/>
      <protection/>
    </xf>
    <xf numFmtId="0" fontId="70" fillId="0" borderId="18" xfId="45" applyFont="1" applyFill="1" applyBorder="1" applyAlignment="1">
      <alignment horizontal="center" vertical="center" wrapText="1"/>
      <protection/>
    </xf>
    <xf numFmtId="0" fontId="70" fillId="0" borderId="12" xfId="45" applyFont="1" applyFill="1" applyBorder="1" applyAlignment="1">
      <alignment horizontal="center" vertical="center" wrapText="1"/>
      <protection/>
    </xf>
    <xf numFmtId="0" fontId="73" fillId="0" borderId="13" xfId="0" applyFont="1" applyFill="1" applyBorder="1" applyAlignment="1">
      <alignment horizontal="center"/>
    </xf>
    <xf numFmtId="0" fontId="72" fillId="0" borderId="0" xfId="0" applyFont="1" applyFill="1" applyAlignment="1">
      <alignment horizontal="center"/>
    </xf>
    <xf numFmtId="189" fontId="70" fillId="0" borderId="10" xfId="0" applyNumberFormat="1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top"/>
    </xf>
    <xf numFmtId="0" fontId="73" fillId="0" borderId="13" xfId="0" applyFont="1" applyBorder="1" applyAlignment="1">
      <alignment horizontal="center" vertical="top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1"/>
  <sheetViews>
    <sheetView zoomScale="90" zoomScaleNormal="90" zoomScalePageLayoutView="0" workbookViewId="0" topLeftCell="A1">
      <pane ySplit="3" topLeftCell="A4" activePane="bottomLeft" state="frozen"/>
      <selection pane="topLeft" activeCell="C1" sqref="C1"/>
      <selection pane="bottomLeft" activeCell="G1" sqref="A1:IV16384"/>
    </sheetView>
  </sheetViews>
  <sheetFormatPr defaultColWidth="9.00390625" defaultRowHeight="15"/>
  <cols>
    <col min="1" max="1" width="5.140625" style="1" customWidth="1"/>
    <col min="2" max="2" width="30.140625" style="1" customWidth="1"/>
    <col min="3" max="3" width="6.7109375" style="7" customWidth="1"/>
    <col min="4" max="5" width="10.140625" style="7" customWidth="1"/>
    <col min="6" max="8" width="8.140625" style="7" customWidth="1"/>
    <col min="9" max="10" width="11.28125" style="7" customWidth="1"/>
    <col min="11" max="11" width="12.140625" style="187" customWidth="1"/>
    <col min="12" max="12" width="11.00390625" style="8" customWidth="1"/>
    <col min="13" max="13" width="13.28125" style="8" customWidth="1"/>
    <col min="14" max="14" width="6.140625" style="7" customWidth="1"/>
    <col min="15" max="15" width="12.140625" style="8" customWidth="1"/>
    <col min="16" max="16" width="6.140625" style="7" customWidth="1"/>
    <col min="17" max="17" width="12.140625" style="8" customWidth="1"/>
    <col min="18" max="18" width="6.8515625" style="7" customWidth="1"/>
    <col min="19" max="19" width="12.140625" style="8" customWidth="1"/>
    <col min="20" max="20" width="6.57421875" style="7" customWidth="1"/>
    <col min="21" max="21" width="12.140625" style="8" customWidth="1"/>
    <col min="22" max="22" width="7.140625" style="9" hidden="1" customWidth="1"/>
    <col min="23" max="23" width="11.421875" style="9" hidden="1" customWidth="1"/>
    <col min="24" max="24" width="16.8515625" style="9" hidden="1" customWidth="1"/>
    <col min="25" max="29" width="0" style="1" hidden="1" customWidth="1"/>
    <col min="30" max="30" width="9.00390625" style="1" customWidth="1"/>
    <col min="31" max="31" width="10.57421875" style="1" customWidth="1"/>
    <col min="32" max="16384" width="9.00390625" style="1" customWidth="1"/>
  </cols>
  <sheetData>
    <row r="1" spans="1:24" s="4" customFormat="1" ht="24" customHeight="1">
      <c r="A1" s="379" t="s">
        <v>58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</row>
    <row r="2" spans="1:24" s="2" customFormat="1" ht="43.5" customHeight="1">
      <c r="A2" s="380" t="s">
        <v>0</v>
      </c>
      <c r="B2" s="381" t="s">
        <v>59</v>
      </c>
      <c r="C2" s="382" t="s">
        <v>41</v>
      </c>
      <c r="D2" s="374" t="s">
        <v>1</v>
      </c>
      <c r="E2" s="372" t="s">
        <v>42</v>
      </c>
      <c r="F2" s="374" t="s">
        <v>43</v>
      </c>
      <c r="G2" s="374"/>
      <c r="H2" s="374"/>
      <c r="I2" s="384" t="s">
        <v>55</v>
      </c>
      <c r="J2" s="384" t="s">
        <v>44</v>
      </c>
      <c r="K2" s="375" t="s">
        <v>60</v>
      </c>
      <c r="L2" s="377" t="s">
        <v>3</v>
      </c>
      <c r="M2" s="386" t="s">
        <v>4</v>
      </c>
      <c r="N2" s="370" t="s">
        <v>5</v>
      </c>
      <c r="O2" s="370"/>
      <c r="P2" s="370" t="s">
        <v>7</v>
      </c>
      <c r="Q2" s="370"/>
      <c r="R2" s="370" t="s">
        <v>61</v>
      </c>
      <c r="S2" s="370"/>
      <c r="T2" s="370" t="s">
        <v>9</v>
      </c>
      <c r="U2" s="370"/>
      <c r="V2" s="370" t="s">
        <v>32</v>
      </c>
      <c r="W2" s="370"/>
      <c r="X2" s="370" t="s">
        <v>62</v>
      </c>
    </row>
    <row r="3" spans="1:24" s="2" customFormat="1" ht="43.5" customHeight="1">
      <c r="A3" s="380"/>
      <c r="B3" s="381"/>
      <c r="C3" s="383"/>
      <c r="D3" s="374"/>
      <c r="E3" s="373"/>
      <c r="F3" s="49">
        <v>2562</v>
      </c>
      <c r="G3" s="49">
        <v>2563</v>
      </c>
      <c r="H3" s="49">
        <v>2564</v>
      </c>
      <c r="I3" s="385"/>
      <c r="J3" s="385"/>
      <c r="K3" s="376"/>
      <c r="L3" s="378"/>
      <c r="M3" s="386"/>
      <c r="N3" s="50" t="s">
        <v>2</v>
      </c>
      <c r="O3" s="51" t="s">
        <v>6</v>
      </c>
      <c r="P3" s="50" t="s">
        <v>2</v>
      </c>
      <c r="Q3" s="51" t="s">
        <v>6</v>
      </c>
      <c r="R3" s="50" t="s">
        <v>2</v>
      </c>
      <c r="S3" s="51" t="s">
        <v>6</v>
      </c>
      <c r="T3" s="50" t="s">
        <v>2</v>
      </c>
      <c r="U3" s="51" t="s">
        <v>6</v>
      </c>
      <c r="V3" s="50" t="s">
        <v>2</v>
      </c>
      <c r="W3" s="51" t="s">
        <v>6</v>
      </c>
      <c r="X3" s="370"/>
    </row>
    <row r="4" spans="1:26" s="2" customFormat="1" ht="30" customHeight="1">
      <c r="A4" s="52"/>
      <c r="B4" s="53"/>
      <c r="C4" s="32"/>
      <c r="D4" s="28"/>
      <c r="E4" s="28"/>
      <c r="F4" s="29"/>
      <c r="G4" s="29"/>
      <c r="H4" s="29"/>
      <c r="I4" s="30"/>
      <c r="J4" s="43"/>
      <c r="K4" s="55"/>
      <c r="L4" s="54"/>
      <c r="M4" s="55">
        <f>SUM(M5:M116)</f>
        <v>660000</v>
      </c>
      <c r="N4" s="56"/>
      <c r="O4" s="55">
        <f>SUM(O5:O116)</f>
        <v>110960</v>
      </c>
      <c r="P4" s="56"/>
      <c r="Q4" s="55">
        <f>SUM(Q5:Q116)</f>
        <v>221480</v>
      </c>
      <c r="R4" s="56"/>
      <c r="S4" s="55">
        <f>SUM(S5:S116)</f>
        <v>204670</v>
      </c>
      <c r="T4" s="56"/>
      <c r="U4" s="55">
        <f>SUM(U5:U116)</f>
        <v>122890</v>
      </c>
      <c r="V4" s="55"/>
      <c r="W4" s="55" t="e">
        <f>SUM(W5:W89)</f>
        <v>#REF!</v>
      </c>
      <c r="X4" s="32"/>
      <c r="Z4" s="2">
        <v>761521</v>
      </c>
    </row>
    <row r="5" spans="1:31" s="9" customFormat="1" ht="30" customHeight="1">
      <c r="A5" s="57">
        <v>1</v>
      </c>
      <c r="B5" s="58" t="s">
        <v>63</v>
      </c>
      <c r="C5" s="59" t="s">
        <v>64</v>
      </c>
      <c r="D5" s="60">
        <v>1</v>
      </c>
      <c r="E5" s="59" t="s">
        <v>64</v>
      </c>
      <c r="F5" s="60">
        <v>20</v>
      </c>
      <c r="G5" s="59">
        <v>42</v>
      </c>
      <c r="H5" s="61">
        <v>10</v>
      </c>
      <c r="I5" s="61">
        <v>12</v>
      </c>
      <c r="J5" s="44">
        <v>0</v>
      </c>
      <c r="K5" s="61">
        <v>12</v>
      </c>
      <c r="L5" s="62">
        <v>60</v>
      </c>
      <c r="M5" s="62">
        <f aca="true" t="shared" si="0" ref="M5:M68">K5*L5</f>
        <v>720</v>
      </c>
      <c r="N5" s="63">
        <v>6</v>
      </c>
      <c r="O5" s="62">
        <f>N5*L5</f>
        <v>360</v>
      </c>
      <c r="P5" s="64"/>
      <c r="Q5" s="62"/>
      <c r="R5" s="64">
        <v>6</v>
      </c>
      <c r="S5" s="62">
        <f>R5*L5</f>
        <v>360</v>
      </c>
      <c r="T5" s="64"/>
      <c r="U5" s="62"/>
      <c r="V5" s="65">
        <f aca="true" t="shared" si="1" ref="V5:V15">K5-N5-P5-R5-T5</f>
        <v>0</v>
      </c>
      <c r="W5" s="66">
        <f aca="true" t="shared" si="2" ref="W5:W15">M5-O5-Q5-S5-U5</f>
        <v>0</v>
      </c>
      <c r="X5" s="67"/>
      <c r="Z5" s="9">
        <v>29990</v>
      </c>
      <c r="AD5" s="220">
        <f>N5+P5+R5+T5</f>
        <v>12</v>
      </c>
      <c r="AE5" s="221">
        <f>O5+Q5+S5+U5</f>
        <v>720</v>
      </c>
    </row>
    <row r="6" spans="1:31" s="9" customFormat="1" ht="30" customHeight="1">
      <c r="A6" s="57">
        <v>2</v>
      </c>
      <c r="B6" s="68" t="s">
        <v>65</v>
      </c>
      <c r="C6" s="59" t="s">
        <v>66</v>
      </c>
      <c r="D6" s="60">
        <v>1</v>
      </c>
      <c r="E6" s="59" t="s">
        <v>66</v>
      </c>
      <c r="F6" s="60">
        <v>1</v>
      </c>
      <c r="G6" s="59">
        <v>1</v>
      </c>
      <c r="H6" s="61">
        <v>1</v>
      </c>
      <c r="I6" s="61">
        <v>1</v>
      </c>
      <c r="J6" s="44">
        <v>0</v>
      </c>
      <c r="K6" s="61">
        <v>1</v>
      </c>
      <c r="L6" s="62">
        <v>2600</v>
      </c>
      <c r="M6" s="62">
        <f t="shared" si="0"/>
        <v>2600</v>
      </c>
      <c r="N6" s="63">
        <v>1</v>
      </c>
      <c r="O6" s="62">
        <f>N6*L6</f>
        <v>2600</v>
      </c>
      <c r="P6" s="64"/>
      <c r="Q6" s="62">
        <f>P6*L6</f>
        <v>0</v>
      </c>
      <c r="R6" s="64"/>
      <c r="S6" s="62"/>
      <c r="T6" s="64"/>
      <c r="U6" s="62">
        <f aca="true" t="shared" si="3" ref="U6:U16">T6*L6</f>
        <v>0</v>
      </c>
      <c r="V6" s="65">
        <f t="shared" si="1"/>
        <v>0</v>
      </c>
      <c r="W6" s="66">
        <f t="shared" si="2"/>
        <v>0</v>
      </c>
      <c r="X6" s="67"/>
      <c r="Z6" s="69">
        <f>SUM(Z4:Z5)</f>
        <v>791511</v>
      </c>
      <c r="AD6" s="220">
        <f>N6+P6+R6+T6</f>
        <v>1</v>
      </c>
      <c r="AE6" s="221">
        <f aca="true" t="shared" si="4" ref="AE6:AE69">O6+Q6+S6+U6</f>
        <v>2600</v>
      </c>
    </row>
    <row r="7" spans="1:31" s="9" customFormat="1" ht="30" customHeight="1">
      <c r="A7" s="57">
        <v>3</v>
      </c>
      <c r="B7" s="68" t="s">
        <v>67</v>
      </c>
      <c r="C7" s="59" t="s">
        <v>66</v>
      </c>
      <c r="D7" s="60">
        <v>1</v>
      </c>
      <c r="E7" s="59" t="s">
        <v>66</v>
      </c>
      <c r="F7" s="60">
        <v>1</v>
      </c>
      <c r="G7" s="59">
        <v>1</v>
      </c>
      <c r="H7" s="61">
        <v>1</v>
      </c>
      <c r="I7" s="61">
        <v>1</v>
      </c>
      <c r="J7" s="44">
        <v>0</v>
      </c>
      <c r="K7" s="61">
        <v>1</v>
      </c>
      <c r="L7" s="62">
        <v>2600</v>
      </c>
      <c r="M7" s="62">
        <f t="shared" si="0"/>
        <v>2600</v>
      </c>
      <c r="N7" s="63">
        <v>1</v>
      </c>
      <c r="O7" s="62">
        <f>N7*L7</f>
        <v>2600</v>
      </c>
      <c r="P7" s="64"/>
      <c r="Q7" s="62">
        <f>P7*L7</f>
        <v>0</v>
      </c>
      <c r="R7" s="64"/>
      <c r="S7" s="62"/>
      <c r="T7" s="64"/>
      <c r="U7" s="62">
        <f t="shared" si="3"/>
        <v>0</v>
      </c>
      <c r="V7" s="65">
        <f t="shared" si="1"/>
        <v>0</v>
      </c>
      <c r="W7" s="66">
        <f t="shared" si="2"/>
        <v>0</v>
      </c>
      <c r="X7" s="67"/>
      <c r="Z7" s="9">
        <v>778281</v>
      </c>
      <c r="AD7" s="220">
        <f>N7+P7+R7+T7</f>
        <v>1</v>
      </c>
      <c r="AE7" s="221">
        <f t="shared" si="4"/>
        <v>2600</v>
      </c>
    </row>
    <row r="8" spans="1:31" s="9" customFormat="1" ht="30" customHeight="1">
      <c r="A8" s="57">
        <v>4</v>
      </c>
      <c r="B8" s="58" t="s">
        <v>68</v>
      </c>
      <c r="C8" s="59" t="s">
        <v>64</v>
      </c>
      <c r="D8" s="60">
        <v>1</v>
      </c>
      <c r="E8" s="59" t="s">
        <v>64</v>
      </c>
      <c r="F8" s="60">
        <v>2</v>
      </c>
      <c r="G8" s="59">
        <v>3</v>
      </c>
      <c r="H8" s="61">
        <v>4</v>
      </c>
      <c r="I8" s="61">
        <v>1</v>
      </c>
      <c r="J8" s="44">
        <v>0</v>
      </c>
      <c r="K8" s="61">
        <v>1</v>
      </c>
      <c r="L8" s="62">
        <v>1700</v>
      </c>
      <c r="M8" s="62">
        <f t="shared" si="0"/>
        <v>1700</v>
      </c>
      <c r="N8" s="63"/>
      <c r="O8" s="62">
        <f>N8*L8</f>
        <v>0</v>
      </c>
      <c r="P8" s="64"/>
      <c r="Q8" s="62"/>
      <c r="R8" s="64"/>
      <c r="S8" s="62"/>
      <c r="T8" s="64">
        <v>1</v>
      </c>
      <c r="U8" s="62">
        <f t="shared" si="3"/>
        <v>1700</v>
      </c>
      <c r="V8" s="65">
        <f t="shared" si="1"/>
        <v>0</v>
      </c>
      <c r="W8" s="66">
        <f t="shared" si="2"/>
        <v>0</v>
      </c>
      <c r="X8" s="67"/>
      <c r="Z8" s="9">
        <f>Z6-Z7</f>
        <v>13230</v>
      </c>
      <c r="AD8" s="220">
        <f aca="true" t="shared" si="5" ref="AD8:AD71">N8+P8+R8+T8</f>
        <v>1</v>
      </c>
      <c r="AE8" s="221">
        <f t="shared" si="4"/>
        <v>1700</v>
      </c>
    </row>
    <row r="9" spans="1:31" s="9" customFormat="1" ht="30" customHeight="1">
      <c r="A9" s="57">
        <v>5</v>
      </c>
      <c r="B9" s="58" t="s">
        <v>69</v>
      </c>
      <c r="C9" s="59" t="s">
        <v>64</v>
      </c>
      <c r="D9" s="60">
        <v>1</v>
      </c>
      <c r="E9" s="59" t="s">
        <v>64</v>
      </c>
      <c r="F9" s="60">
        <v>2</v>
      </c>
      <c r="G9" s="59">
        <v>3</v>
      </c>
      <c r="H9" s="61">
        <v>12</v>
      </c>
      <c r="I9" s="61">
        <v>8</v>
      </c>
      <c r="J9" s="44">
        <v>0</v>
      </c>
      <c r="K9" s="61">
        <v>8</v>
      </c>
      <c r="L9" s="62">
        <v>1100</v>
      </c>
      <c r="M9" s="62">
        <f t="shared" si="0"/>
        <v>8800</v>
      </c>
      <c r="N9" s="63"/>
      <c r="O9" s="62"/>
      <c r="P9" s="64">
        <v>3</v>
      </c>
      <c r="Q9" s="62">
        <f aca="true" t="shared" si="6" ref="Q9:Q16">P9*L9</f>
        <v>3300</v>
      </c>
      <c r="R9" s="64">
        <v>3</v>
      </c>
      <c r="S9" s="62">
        <f aca="true" t="shared" si="7" ref="S9:S16">R9*L9</f>
        <v>3300</v>
      </c>
      <c r="T9" s="64">
        <v>2</v>
      </c>
      <c r="U9" s="62">
        <f t="shared" si="3"/>
        <v>2200</v>
      </c>
      <c r="V9" s="65">
        <f t="shared" si="1"/>
        <v>0</v>
      </c>
      <c r="W9" s="66">
        <f t="shared" si="2"/>
        <v>0</v>
      </c>
      <c r="X9" s="67"/>
      <c r="AD9" s="220">
        <f t="shared" si="5"/>
        <v>8</v>
      </c>
      <c r="AE9" s="221">
        <f t="shared" si="4"/>
        <v>8800</v>
      </c>
    </row>
    <row r="10" spans="1:31" s="9" customFormat="1" ht="30" customHeight="1">
      <c r="A10" s="57">
        <v>6</v>
      </c>
      <c r="B10" s="70" t="s">
        <v>70</v>
      </c>
      <c r="C10" s="59" t="s">
        <v>64</v>
      </c>
      <c r="D10" s="60">
        <v>1</v>
      </c>
      <c r="E10" s="59" t="s">
        <v>64</v>
      </c>
      <c r="F10" s="60">
        <v>6</v>
      </c>
      <c r="G10" s="59">
        <v>3</v>
      </c>
      <c r="H10" s="61">
        <v>2</v>
      </c>
      <c r="I10" s="61">
        <v>2</v>
      </c>
      <c r="J10" s="44">
        <v>0</v>
      </c>
      <c r="K10" s="61">
        <v>2</v>
      </c>
      <c r="L10" s="62">
        <v>2300</v>
      </c>
      <c r="M10" s="62">
        <f t="shared" si="0"/>
        <v>4600</v>
      </c>
      <c r="N10" s="63">
        <v>1</v>
      </c>
      <c r="O10" s="62">
        <f>N10*L10</f>
        <v>2300</v>
      </c>
      <c r="P10" s="64"/>
      <c r="Q10" s="62">
        <f t="shared" si="6"/>
        <v>0</v>
      </c>
      <c r="R10" s="64">
        <v>1</v>
      </c>
      <c r="S10" s="62">
        <f t="shared" si="7"/>
        <v>2300</v>
      </c>
      <c r="T10" s="64"/>
      <c r="U10" s="62">
        <f t="shared" si="3"/>
        <v>0</v>
      </c>
      <c r="V10" s="65">
        <f t="shared" si="1"/>
        <v>0</v>
      </c>
      <c r="W10" s="66">
        <f t="shared" si="2"/>
        <v>0</v>
      </c>
      <c r="X10" s="67"/>
      <c r="AD10" s="220">
        <f t="shared" si="5"/>
        <v>2</v>
      </c>
      <c r="AE10" s="221">
        <f t="shared" si="4"/>
        <v>4600</v>
      </c>
    </row>
    <row r="11" spans="1:31" s="9" customFormat="1" ht="30" customHeight="1">
      <c r="A11" s="57">
        <v>7</v>
      </c>
      <c r="B11" s="70" t="s">
        <v>71</v>
      </c>
      <c r="C11" s="59" t="s">
        <v>72</v>
      </c>
      <c r="D11" s="60">
        <v>1</v>
      </c>
      <c r="E11" s="59" t="s">
        <v>72</v>
      </c>
      <c r="F11" s="60">
        <v>25</v>
      </c>
      <c r="G11" s="59">
        <v>30</v>
      </c>
      <c r="H11" s="61">
        <v>40</v>
      </c>
      <c r="I11" s="61">
        <v>30</v>
      </c>
      <c r="J11" s="44">
        <v>0</v>
      </c>
      <c r="K11" s="61">
        <v>30</v>
      </c>
      <c r="L11" s="62">
        <v>160</v>
      </c>
      <c r="M11" s="62">
        <f t="shared" si="0"/>
        <v>4800</v>
      </c>
      <c r="N11" s="63"/>
      <c r="O11" s="62"/>
      <c r="P11" s="64">
        <v>10</v>
      </c>
      <c r="Q11" s="62">
        <f t="shared" si="6"/>
        <v>1600</v>
      </c>
      <c r="R11" s="64">
        <v>10</v>
      </c>
      <c r="S11" s="62">
        <f t="shared" si="7"/>
        <v>1600</v>
      </c>
      <c r="T11" s="64">
        <v>10</v>
      </c>
      <c r="U11" s="62">
        <f t="shared" si="3"/>
        <v>1600</v>
      </c>
      <c r="V11" s="65">
        <f t="shared" si="1"/>
        <v>0</v>
      </c>
      <c r="W11" s="66">
        <f t="shared" si="2"/>
        <v>0</v>
      </c>
      <c r="X11" s="67"/>
      <c r="AD11" s="220">
        <f t="shared" si="5"/>
        <v>30</v>
      </c>
      <c r="AE11" s="221">
        <f t="shared" si="4"/>
        <v>4800</v>
      </c>
    </row>
    <row r="12" spans="1:31" s="9" customFormat="1" ht="30" customHeight="1">
      <c r="A12" s="57">
        <v>8</v>
      </c>
      <c r="B12" s="71" t="s">
        <v>73</v>
      </c>
      <c r="C12" s="59" t="s">
        <v>74</v>
      </c>
      <c r="D12" s="60">
        <v>1</v>
      </c>
      <c r="E12" s="59" t="s">
        <v>74</v>
      </c>
      <c r="F12" s="60">
        <v>2</v>
      </c>
      <c r="G12" s="59">
        <v>4</v>
      </c>
      <c r="H12" s="61">
        <v>3</v>
      </c>
      <c r="I12" s="61">
        <v>3</v>
      </c>
      <c r="J12" s="44">
        <v>0</v>
      </c>
      <c r="K12" s="61">
        <v>3</v>
      </c>
      <c r="L12" s="62">
        <v>9500</v>
      </c>
      <c r="M12" s="62">
        <f t="shared" si="0"/>
        <v>28500</v>
      </c>
      <c r="N12" s="63"/>
      <c r="O12" s="62">
        <f aca="true" t="shared" si="8" ref="O12:O17">N12*L12</f>
        <v>0</v>
      </c>
      <c r="P12" s="64">
        <v>1</v>
      </c>
      <c r="Q12" s="62">
        <f t="shared" si="6"/>
        <v>9500</v>
      </c>
      <c r="R12" s="64">
        <v>1</v>
      </c>
      <c r="S12" s="62">
        <f t="shared" si="7"/>
        <v>9500</v>
      </c>
      <c r="T12" s="64">
        <v>1</v>
      </c>
      <c r="U12" s="62">
        <f t="shared" si="3"/>
        <v>9500</v>
      </c>
      <c r="V12" s="65">
        <f t="shared" si="1"/>
        <v>0</v>
      </c>
      <c r="W12" s="66">
        <f t="shared" si="2"/>
        <v>0</v>
      </c>
      <c r="X12" s="67"/>
      <c r="AD12" s="220">
        <f t="shared" si="5"/>
        <v>3</v>
      </c>
      <c r="AE12" s="221">
        <f t="shared" si="4"/>
        <v>28500</v>
      </c>
    </row>
    <row r="13" spans="1:31" s="9" customFormat="1" ht="30" customHeight="1">
      <c r="A13" s="57">
        <v>9</v>
      </c>
      <c r="B13" s="70" t="s">
        <v>75</v>
      </c>
      <c r="C13" s="59" t="s">
        <v>64</v>
      </c>
      <c r="D13" s="60">
        <v>1</v>
      </c>
      <c r="E13" s="59" t="s">
        <v>64</v>
      </c>
      <c r="F13" s="60">
        <v>20</v>
      </c>
      <c r="G13" s="59">
        <v>20</v>
      </c>
      <c r="H13" s="61">
        <v>40</v>
      </c>
      <c r="I13" s="61">
        <v>40</v>
      </c>
      <c r="J13" s="44">
        <v>0</v>
      </c>
      <c r="K13" s="61">
        <v>40</v>
      </c>
      <c r="L13" s="62">
        <v>450</v>
      </c>
      <c r="M13" s="62">
        <f t="shared" si="0"/>
        <v>18000</v>
      </c>
      <c r="N13" s="63">
        <v>10</v>
      </c>
      <c r="O13" s="62">
        <f t="shared" si="8"/>
        <v>4500</v>
      </c>
      <c r="P13" s="64">
        <v>10</v>
      </c>
      <c r="Q13" s="62">
        <f t="shared" si="6"/>
        <v>4500</v>
      </c>
      <c r="R13" s="64">
        <v>10</v>
      </c>
      <c r="S13" s="62">
        <f t="shared" si="7"/>
        <v>4500</v>
      </c>
      <c r="T13" s="64">
        <v>10</v>
      </c>
      <c r="U13" s="62">
        <f t="shared" si="3"/>
        <v>4500</v>
      </c>
      <c r="V13" s="65">
        <f t="shared" si="1"/>
        <v>0</v>
      </c>
      <c r="W13" s="66">
        <f t="shared" si="2"/>
        <v>0</v>
      </c>
      <c r="X13" s="72"/>
      <c r="AD13" s="220">
        <f t="shared" si="5"/>
        <v>40</v>
      </c>
      <c r="AE13" s="221">
        <f t="shared" si="4"/>
        <v>18000</v>
      </c>
    </row>
    <row r="14" spans="1:31" s="9" customFormat="1" ht="30" customHeight="1">
      <c r="A14" s="57">
        <v>10</v>
      </c>
      <c r="B14" s="70" t="s">
        <v>76</v>
      </c>
      <c r="C14" s="59" t="s">
        <v>64</v>
      </c>
      <c r="D14" s="60">
        <v>1</v>
      </c>
      <c r="E14" s="59" t="s">
        <v>64</v>
      </c>
      <c r="F14" s="60">
        <v>20</v>
      </c>
      <c r="G14" s="59">
        <v>20</v>
      </c>
      <c r="H14" s="61">
        <v>40</v>
      </c>
      <c r="I14" s="61">
        <v>40</v>
      </c>
      <c r="J14" s="44">
        <v>0</v>
      </c>
      <c r="K14" s="61">
        <v>40</v>
      </c>
      <c r="L14" s="62">
        <v>500</v>
      </c>
      <c r="M14" s="62">
        <f t="shared" si="0"/>
        <v>20000</v>
      </c>
      <c r="N14" s="63">
        <v>10</v>
      </c>
      <c r="O14" s="62">
        <f t="shared" si="8"/>
        <v>5000</v>
      </c>
      <c r="P14" s="64">
        <v>10</v>
      </c>
      <c r="Q14" s="62">
        <f t="shared" si="6"/>
        <v>5000</v>
      </c>
      <c r="R14" s="64">
        <v>10</v>
      </c>
      <c r="S14" s="62">
        <f t="shared" si="7"/>
        <v>5000</v>
      </c>
      <c r="T14" s="64">
        <v>10</v>
      </c>
      <c r="U14" s="62">
        <f t="shared" si="3"/>
        <v>5000</v>
      </c>
      <c r="V14" s="65">
        <f t="shared" si="1"/>
        <v>0</v>
      </c>
      <c r="W14" s="66">
        <f t="shared" si="2"/>
        <v>0</v>
      </c>
      <c r="X14" s="67"/>
      <c r="AD14" s="220">
        <f t="shared" si="5"/>
        <v>40</v>
      </c>
      <c r="AE14" s="221">
        <f t="shared" si="4"/>
        <v>20000</v>
      </c>
    </row>
    <row r="15" spans="1:31" s="73" customFormat="1" ht="30" customHeight="1">
      <c r="A15" s="57">
        <v>11</v>
      </c>
      <c r="B15" s="70" t="s">
        <v>77</v>
      </c>
      <c r="C15" s="59" t="s">
        <v>64</v>
      </c>
      <c r="D15" s="60">
        <v>1</v>
      </c>
      <c r="E15" s="59" t="s">
        <v>64</v>
      </c>
      <c r="F15" s="60">
        <v>6</v>
      </c>
      <c r="G15" s="59">
        <v>6</v>
      </c>
      <c r="H15" s="61">
        <v>6</v>
      </c>
      <c r="I15" s="61">
        <v>6</v>
      </c>
      <c r="J15" s="44">
        <v>0</v>
      </c>
      <c r="K15" s="61">
        <v>6</v>
      </c>
      <c r="L15" s="62">
        <v>400</v>
      </c>
      <c r="M15" s="62">
        <f t="shared" si="0"/>
        <v>2400</v>
      </c>
      <c r="N15" s="63">
        <v>3</v>
      </c>
      <c r="O15" s="62">
        <f t="shared" si="8"/>
        <v>1200</v>
      </c>
      <c r="P15" s="64"/>
      <c r="Q15" s="62">
        <f t="shared" si="6"/>
        <v>0</v>
      </c>
      <c r="R15" s="64">
        <v>3</v>
      </c>
      <c r="S15" s="62">
        <f t="shared" si="7"/>
        <v>1200</v>
      </c>
      <c r="T15" s="64"/>
      <c r="U15" s="62">
        <f t="shared" si="3"/>
        <v>0</v>
      </c>
      <c r="V15" s="65">
        <f t="shared" si="1"/>
        <v>0</v>
      </c>
      <c r="W15" s="66">
        <f t="shared" si="2"/>
        <v>0</v>
      </c>
      <c r="X15" s="67"/>
      <c r="AD15" s="220">
        <f t="shared" si="5"/>
        <v>6</v>
      </c>
      <c r="AE15" s="221">
        <f t="shared" si="4"/>
        <v>2400</v>
      </c>
    </row>
    <row r="16" spans="1:31" s="9" customFormat="1" ht="30" customHeight="1">
      <c r="A16" s="57">
        <v>12</v>
      </c>
      <c r="B16" s="58" t="s">
        <v>78</v>
      </c>
      <c r="C16" s="59" t="s">
        <v>79</v>
      </c>
      <c r="D16" s="60">
        <v>1</v>
      </c>
      <c r="E16" s="59" t="s">
        <v>79</v>
      </c>
      <c r="F16" s="60">
        <v>2</v>
      </c>
      <c r="G16" s="59">
        <v>2</v>
      </c>
      <c r="H16" s="61">
        <v>2</v>
      </c>
      <c r="I16" s="61">
        <v>2</v>
      </c>
      <c r="J16" s="44">
        <v>0</v>
      </c>
      <c r="K16" s="61">
        <v>2</v>
      </c>
      <c r="L16" s="62">
        <v>600</v>
      </c>
      <c r="M16" s="62">
        <f t="shared" si="0"/>
        <v>1200</v>
      </c>
      <c r="N16" s="63"/>
      <c r="O16" s="62">
        <f t="shared" si="8"/>
        <v>0</v>
      </c>
      <c r="P16" s="64">
        <v>1</v>
      </c>
      <c r="Q16" s="62">
        <f t="shared" si="6"/>
        <v>600</v>
      </c>
      <c r="R16" s="64"/>
      <c r="S16" s="62">
        <f t="shared" si="7"/>
        <v>0</v>
      </c>
      <c r="T16" s="64">
        <v>1</v>
      </c>
      <c r="U16" s="62">
        <f t="shared" si="3"/>
        <v>600</v>
      </c>
      <c r="V16" s="74" t="e">
        <f>#REF!-#REF!-#REF!-#REF!-#REF!</f>
        <v>#REF!</v>
      </c>
      <c r="W16" s="75" t="e">
        <f>#REF!-#REF!-#REF!-#REF!-#REF!</f>
        <v>#REF!</v>
      </c>
      <c r="X16" s="67"/>
      <c r="AD16" s="220">
        <f t="shared" si="5"/>
        <v>2</v>
      </c>
      <c r="AE16" s="221">
        <f t="shared" si="4"/>
        <v>1200</v>
      </c>
    </row>
    <row r="17" spans="1:31" s="9" customFormat="1" ht="30" customHeight="1">
      <c r="A17" s="57">
        <v>13</v>
      </c>
      <c r="B17" s="76" t="s">
        <v>80</v>
      </c>
      <c r="C17" s="33" t="s">
        <v>64</v>
      </c>
      <c r="D17" s="33">
        <v>1</v>
      </c>
      <c r="E17" s="34" t="s">
        <v>64</v>
      </c>
      <c r="F17" s="60"/>
      <c r="G17" s="59"/>
      <c r="H17" s="61"/>
      <c r="I17" s="34">
        <v>1</v>
      </c>
      <c r="J17" s="44">
        <v>44</v>
      </c>
      <c r="K17" s="34">
        <v>1</v>
      </c>
      <c r="L17" s="77">
        <v>2650</v>
      </c>
      <c r="M17" s="35">
        <f t="shared" si="0"/>
        <v>2650</v>
      </c>
      <c r="N17" s="78">
        <v>1</v>
      </c>
      <c r="O17" s="62">
        <f t="shared" si="8"/>
        <v>2650</v>
      </c>
      <c r="P17" s="79"/>
      <c r="Q17" s="34"/>
      <c r="R17" s="34"/>
      <c r="S17" s="34"/>
      <c r="T17" s="80"/>
      <c r="U17" s="80"/>
      <c r="V17" s="65">
        <f aca="true" t="shared" si="9" ref="V17:V23">K16-N16-P16-R16-T16</f>
        <v>0</v>
      </c>
      <c r="W17" s="66">
        <f aca="true" t="shared" si="10" ref="W17:W23">M16-O16-Q16-S16-U16</f>
        <v>0</v>
      </c>
      <c r="X17" s="67"/>
      <c r="AD17" s="220">
        <f t="shared" si="5"/>
        <v>1</v>
      </c>
      <c r="AE17" s="221">
        <f t="shared" si="4"/>
        <v>2650</v>
      </c>
    </row>
    <row r="18" spans="1:31" s="9" customFormat="1" ht="30" customHeight="1">
      <c r="A18" s="57">
        <v>14</v>
      </c>
      <c r="B18" s="68" t="s">
        <v>81</v>
      </c>
      <c r="C18" s="59" t="s">
        <v>79</v>
      </c>
      <c r="D18" s="60">
        <v>1</v>
      </c>
      <c r="E18" s="59" t="s">
        <v>79</v>
      </c>
      <c r="F18" s="60">
        <v>5</v>
      </c>
      <c r="G18" s="59">
        <v>5</v>
      </c>
      <c r="H18" s="61">
        <v>8</v>
      </c>
      <c r="I18" s="61">
        <v>10</v>
      </c>
      <c r="J18" s="44"/>
      <c r="K18" s="61">
        <v>10</v>
      </c>
      <c r="L18" s="62">
        <v>700</v>
      </c>
      <c r="M18" s="62">
        <f t="shared" si="0"/>
        <v>7000</v>
      </c>
      <c r="N18" s="63"/>
      <c r="O18" s="62"/>
      <c r="P18" s="64">
        <v>5</v>
      </c>
      <c r="Q18" s="62">
        <f>P18*L18</f>
        <v>3500</v>
      </c>
      <c r="R18" s="64">
        <v>5</v>
      </c>
      <c r="S18" s="62">
        <v>3500</v>
      </c>
      <c r="T18" s="64">
        <v>0</v>
      </c>
      <c r="U18" s="62">
        <v>0</v>
      </c>
      <c r="V18" s="65">
        <f t="shared" si="9"/>
        <v>0</v>
      </c>
      <c r="W18" s="66">
        <f t="shared" si="10"/>
        <v>0</v>
      </c>
      <c r="X18" s="67"/>
      <c r="AD18" s="220">
        <f t="shared" si="5"/>
        <v>10</v>
      </c>
      <c r="AE18" s="221">
        <f t="shared" si="4"/>
        <v>7000</v>
      </c>
    </row>
    <row r="19" spans="1:31" s="9" customFormat="1" ht="30" customHeight="1">
      <c r="A19" s="57">
        <v>15</v>
      </c>
      <c r="B19" s="81" t="s">
        <v>82</v>
      </c>
      <c r="C19" s="33" t="s">
        <v>64</v>
      </c>
      <c r="D19" s="33">
        <v>1</v>
      </c>
      <c r="E19" s="34" t="s">
        <v>64</v>
      </c>
      <c r="F19" s="60"/>
      <c r="G19" s="59"/>
      <c r="H19" s="61"/>
      <c r="I19" s="34">
        <v>1</v>
      </c>
      <c r="J19" s="44">
        <v>0</v>
      </c>
      <c r="K19" s="34">
        <v>1</v>
      </c>
      <c r="L19" s="77">
        <v>15660</v>
      </c>
      <c r="M19" s="35">
        <f t="shared" si="0"/>
        <v>15660</v>
      </c>
      <c r="N19" s="78">
        <v>1</v>
      </c>
      <c r="O19" s="62">
        <f>N19*L19</f>
        <v>15660</v>
      </c>
      <c r="P19" s="79"/>
      <c r="Q19" s="34"/>
      <c r="R19" s="34"/>
      <c r="S19" s="34"/>
      <c r="T19" s="80"/>
      <c r="U19" s="80"/>
      <c r="V19" s="65">
        <f t="shared" si="9"/>
        <v>0</v>
      </c>
      <c r="W19" s="66">
        <f t="shared" si="10"/>
        <v>0</v>
      </c>
      <c r="X19" s="67"/>
      <c r="AD19" s="220">
        <f t="shared" si="5"/>
        <v>1</v>
      </c>
      <c r="AE19" s="221">
        <f t="shared" si="4"/>
        <v>15660</v>
      </c>
    </row>
    <row r="20" spans="1:31" s="9" customFormat="1" ht="30" customHeight="1">
      <c r="A20" s="57">
        <v>16</v>
      </c>
      <c r="B20" s="58" t="s">
        <v>183</v>
      </c>
      <c r="C20" s="59" t="s">
        <v>64</v>
      </c>
      <c r="D20" s="60">
        <v>1</v>
      </c>
      <c r="E20" s="59" t="s">
        <v>64</v>
      </c>
      <c r="F20" s="60">
        <v>5</v>
      </c>
      <c r="G20" s="59">
        <v>5</v>
      </c>
      <c r="H20" s="61">
        <v>10</v>
      </c>
      <c r="I20" s="61">
        <v>6</v>
      </c>
      <c r="J20" s="44">
        <v>0</v>
      </c>
      <c r="K20" s="61">
        <v>6</v>
      </c>
      <c r="L20" s="62">
        <v>500</v>
      </c>
      <c r="M20" s="62">
        <f t="shared" si="0"/>
        <v>3000</v>
      </c>
      <c r="N20" s="63"/>
      <c r="O20" s="62"/>
      <c r="P20" s="64">
        <v>3</v>
      </c>
      <c r="Q20" s="62">
        <f aca="true" t="shared" si="11" ref="Q20:Q39">P20*L20</f>
        <v>1500</v>
      </c>
      <c r="R20" s="64"/>
      <c r="S20" s="62">
        <f aca="true" t="shared" si="12" ref="S20:S26">R20*L20</f>
        <v>0</v>
      </c>
      <c r="T20" s="64">
        <v>3</v>
      </c>
      <c r="U20" s="62">
        <f aca="true" t="shared" si="13" ref="U20:U64">T20*L20</f>
        <v>1500</v>
      </c>
      <c r="V20" s="65">
        <f t="shared" si="9"/>
        <v>0</v>
      </c>
      <c r="W20" s="66">
        <f t="shared" si="10"/>
        <v>0</v>
      </c>
      <c r="X20" s="67"/>
      <c r="AC20" s="9" t="s">
        <v>184</v>
      </c>
      <c r="AD20" s="220">
        <f t="shared" si="5"/>
        <v>6</v>
      </c>
      <c r="AE20" s="221">
        <f t="shared" si="4"/>
        <v>3000</v>
      </c>
    </row>
    <row r="21" spans="1:31" s="9" customFormat="1" ht="30" customHeight="1">
      <c r="A21" s="57">
        <v>17</v>
      </c>
      <c r="B21" s="58" t="s">
        <v>83</v>
      </c>
      <c r="C21" s="59" t="s">
        <v>84</v>
      </c>
      <c r="D21" s="60">
        <v>1</v>
      </c>
      <c r="E21" s="59" t="s">
        <v>84</v>
      </c>
      <c r="F21" s="60">
        <v>2</v>
      </c>
      <c r="G21" s="59">
        <v>2</v>
      </c>
      <c r="H21" s="61">
        <v>2</v>
      </c>
      <c r="I21" s="61">
        <v>1</v>
      </c>
      <c r="J21" s="44">
        <v>0</v>
      </c>
      <c r="K21" s="61">
        <v>1</v>
      </c>
      <c r="L21" s="62">
        <v>250</v>
      </c>
      <c r="M21" s="62">
        <f t="shared" si="0"/>
        <v>250</v>
      </c>
      <c r="N21" s="63"/>
      <c r="O21" s="62"/>
      <c r="P21" s="64"/>
      <c r="Q21" s="62">
        <f t="shared" si="11"/>
        <v>0</v>
      </c>
      <c r="R21" s="64">
        <v>1</v>
      </c>
      <c r="S21" s="62">
        <f t="shared" si="12"/>
        <v>250</v>
      </c>
      <c r="T21" s="64"/>
      <c r="U21" s="62">
        <f t="shared" si="13"/>
        <v>0</v>
      </c>
      <c r="V21" s="65">
        <f t="shared" si="9"/>
        <v>0</v>
      </c>
      <c r="W21" s="66">
        <f t="shared" si="10"/>
        <v>0</v>
      </c>
      <c r="X21" s="67"/>
      <c r="AD21" s="220">
        <f t="shared" si="5"/>
        <v>1</v>
      </c>
      <c r="AE21" s="221">
        <f t="shared" si="4"/>
        <v>250</v>
      </c>
    </row>
    <row r="22" spans="1:31" s="9" customFormat="1" ht="30" customHeight="1">
      <c r="A22" s="57">
        <v>18</v>
      </c>
      <c r="B22" s="68" t="s">
        <v>85</v>
      </c>
      <c r="C22" s="59" t="s">
        <v>86</v>
      </c>
      <c r="D22" s="60">
        <v>1</v>
      </c>
      <c r="E22" s="59" t="s">
        <v>86</v>
      </c>
      <c r="F22" s="82">
        <v>40</v>
      </c>
      <c r="G22" s="59">
        <v>50</v>
      </c>
      <c r="H22" s="61">
        <v>40</v>
      </c>
      <c r="I22" s="61">
        <v>10</v>
      </c>
      <c r="J22" s="44">
        <v>0</v>
      </c>
      <c r="K22" s="61">
        <v>10</v>
      </c>
      <c r="L22" s="62">
        <v>900</v>
      </c>
      <c r="M22" s="62">
        <f t="shared" si="0"/>
        <v>9000</v>
      </c>
      <c r="N22" s="63"/>
      <c r="O22" s="62">
        <f>N22*L22</f>
        <v>0</v>
      </c>
      <c r="P22" s="64">
        <v>5</v>
      </c>
      <c r="Q22" s="62">
        <f t="shared" si="11"/>
        <v>4500</v>
      </c>
      <c r="R22" s="64"/>
      <c r="S22" s="62">
        <f t="shared" si="12"/>
        <v>0</v>
      </c>
      <c r="T22" s="64">
        <v>5</v>
      </c>
      <c r="U22" s="62">
        <f t="shared" si="13"/>
        <v>4500</v>
      </c>
      <c r="V22" s="65">
        <f t="shared" si="9"/>
        <v>0</v>
      </c>
      <c r="W22" s="66">
        <f t="shared" si="10"/>
        <v>0</v>
      </c>
      <c r="X22" s="67"/>
      <c r="AD22" s="220">
        <f t="shared" si="5"/>
        <v>10</v>
      </c>
      <c r="AE22" s="221">
        <f t="shared" si="4"/>
        <v>9000</v>
      </c>
    </row>
    <row r="23" spans="1:31" s="9" customFormat="1" ht="30" customHeight="1">
      <c r="A23" s="57">
        <v>19</v>
      </c>
      <c r="B23" s="58" t="s">
        <v>87</v>
      </c>
      <c r="C23" s="59" t="s">
        <v>86</v>
      </c>
      <c r="D23" s="60">
        <v>1</v>
      </c>
      <c r="E23" s="59" t="s">
        <v>86</v>
      </c>
      <c r="F23" s="82">
        <v>50</v>
      </c>
      <c r="G23" s="59">
        <v>100</v>
      </c>
      <c r="H23" s="61">
        <v>40</v>
      </c>
      <c r="I23" s="61">
        <v>40</v>
      </c>
      <c r="J23" s="44"/>
      <c r="K23" s="61">
        <v>40</v>
      </c>
      <c r="L23" s="62">
        <v>50</v>
      </c>
      <c r="M23" s="62">
        <f t="shared" si="0"/>
        <v>2000</v>
      </c>
      <c r="N23" s="63"/>
      <c r="O23" s="62">
        <f>N23*L23</f>
        <v>0</v>
      </c>
      <c r="P23" s="64">
        <v>20</v>
      </c>
      <c r="Q23" s="62">
        <f t="shared" si="11"/>
        <v>1000</v>
      </c>
      <c r="R23" s="64"/>
      <c r="S23" s="62">
        <f t="shared" si="12"/>
        <v>0</v>
      </c>
      <c r="T23" s="64">
        <v>20</v>
      </c>
      <c r="U23" s="62">
        <f t="shared" si="13"/>
        <v>1000</v>
      </c>
      <c r="V23" s="65">
        <f t="shared" si="9"/>
        <v>0</v>
      </c>
      <c r="W23" s="66">
        <f t="shared" si="10"/>
        <v>0</v>
      </c>
      <c r="X23" s="67"/>
      <c r="AD23" s="220">
        <f t="shared" si="5"/>
        <v>40</v>
      </c>
      <c r="AE23" s="221">
        <f t="shared" si="4"/>
        <v>2000</v>
      </c>
    </row>
    <row r="24" spans="1:31" s="9" customFormat="1" ht="30" customHeight="1">
      <c r="A24" s="57">
        <v>20</v>
      </c>
      <c r="B24" s="58" t="s">
        <v>88</v>
      </c>
      <c r="C24" s="59" t="s">
        <v>64</v>
      </c>
      <c r="D24" s="60">
        <v>1</v>
      </c>
      <c r="E24" s="59" t="s">
        <v>64</v>
      </c>
      <c r="F24" s="83">
        <v>2</v>
      </c>
      <c r="G24" s="59">
        <v>1</v>
      </c>
      <c r="H24" s="61">
        <v>1</v>
      </c>
      <c r="I24" s="61">
        <v>2</v>
      </c>
      <c r="J24" s="44"/>
      <c r="K24" s="61">
        <v>2</v>
      </c>
      <c r="L24" s="62">
        <v>450</v>
      </c>
      <c r="M24" s="62">
        <f t="shared" si="0"/>
        <v>900</v>
      </c>
      <c r="N24" s="63"/>
      <c r="O24" s="62"/>
      <c r="P24" s="64"/>
      <c r="Q24" s="62">
        <f t="shared" si="11"/>
        <v>0</v>
      </c>
      <c r="R24" s="64">
        <v>2</v>
      </c>
      <c r="S24" s="62">
        <f t="shared" si="12"/>
        <v>900</v>
      </c>
      <c r="T24" s="64"/>
      <c r="U24" s="62">
        <f t="shared" si="13"/>
        <v>0</v>
      </c>
      <c r="V24" s="65" t="e">
        <f>#REF!-#REF!-#REF!-#REF!-#REF!</f>
        <v>#REF!</v>
      </c>
      <c r="W24" s="66" t="e">
        <f>#REF!-#REF!-#REF!-#REF!-#REF!</f>
        <v>#REF!</v>
      </c>
      <c r="X24" s="67"/>
      <c r="AD24" s="220">
        <f t="shared" si="5"/>
        <v>2</v>
      </c>
      <c r="AE24" s="221">
        <f t="shared" si="4"/>
        <v>900</v>
      </c>
    </row>
    <row r="25" spans="1:31" s="9" customFormat="1" ht="30" customHeight="1">
      <c r="A25" s="57">
        <v>21</v>
      </c>
      <c r="B25" s="58" t="s">
        <v>89</v>
      </c>
      <c r="C25" s="59" t="s">
        <v>84</v>
      </c>
      <c r="D25" s="60">
        <v>1</v>
      </c>
      <c r="E25" s="59" t="s">
        <v>84</v>
      </c>
      <c r="F25" s="59">
        <v>3</v>
      </c>
      <c r="G25" s="59">
        <v>3</v>
      </c>
      <c r="H25" s="61">
        <v>2</v>
      </c>
      <c r="I25" s="61">
        <v>1</v>
      </c>
      <c r="J25" s="61"/>
      <c r="K25" s="61">
        <v>1</v>
      </c>
      <c r="L25" s="62">
        <v>180</v>
      </c>
      <c r="M25" s="62">
        <f t="shared" si="0"/>
        <v>180</v>
      </c>
      <c r="N25" s="63"/>
      <c r="O25" s="62">
        <f>N25*L25</f>
        <v>0</v>
      </c>
      <c r="P25" s="64"/>
      <c r="Q25" s="62">
        <f t="shared" si="11"/>
        <v>0</v>
      </c>
      <c r="R25" s="64">
        <v>1</v>
      </c>
      <c r="S25" s="62">
        <f t="shared" si="12"/>
        <v>180</v>
      </c>
      <c r="T25" s="64"/>
      <c r="U25" s="62">
        <f t="shared" si="13"/>
        <v>0</v>
      </c>
      <c r="V25" s="65">
        <f aca="true" t="shared" si="14" ref="V25:V36">K24-N24-P24-R24-T24</f>
        <v>0</v>
      </c>
      <c r="W25" s="66">
        <f aca="true" t="shared" si="15" ref="W25:W36">M24-O24-Q24-S24-U24</f>
        <v>0</v>
      </c>
      <c r="X25" s="67"/>
      <c r="AD25" s="220">
        <f t="shared" si="5"/>
        <v>1</v>
      </c>
      <c r="AE25" s="221">
        <f t="shared" si="4"/>
        <v>180</v>
      </c>
    </row>
    <row r="26" spans="1:31" s="9" customFormat="1" ht="30" customHeight="1">
      <c r="A26" s="57">
        <v>22</v>
      </c>
      <c r="B26" s="58" t="s">
        <v>185</v>
      </c>
      <c r="C26" s="59" t="s">
        <v>79</v>
      </c>
      <c r="D26" s="60">
        <v>1</v>
      </c>
      <c r="E26" s="59" t="s">
        <v>79</v>
      </c>
      <c r="F26" s="60"/>
      <c r="G26" s="59">
        <v>1</v>
      </c>
      <c r="H26" s="82">
        <v>1</v>
      </c>
      <c r="I26" s="61">
        <v>1</v>
      </c>
      <c r="J26" s="82"/>
      <c r="K26" s="61">
        <v>1</v>
      </c>
      <c r="L26" s="62">
        <v>2900</v>
      </c>
      <c r="M26" s="62">
        <f t="shared" si="0"/>
        <v>2900</v>
      </c>
      <c r="N26" s="63"/>
      <c r="O26" s="62">
        <f>N26*L26</f>
        <v>0</v>
      </c>
      <c r="P26" s="64"/>
      <c r="Q26" s="62">
        <f t="shared" si="11"/>
        <v>0</v>
      </c>
      <c r="R26" s="64">
        <v>1</v>
      </c>
      <c r="S26" s="62">
        <f t="shared" si="12"/>
        <v>2900</v>
      </c>
      <c r="T26" s="64"/>
      <c r="U26" s="62">
        <f t="shared" si="13"/>
        <v>0</v>
      </c>
      <c r="V26" s="65">
        <f t="shared" si="14"/>
        <v>0</v>
      </c>
      <c r="W26" s="66">
        <f t="shared" si="15"/>
        <v>0</v>
      </c>
      <c r="X26" s="67"/>
      <c r="AC26" s="9" t="s">
        <v>186</v>
      </c>
      <c r="AD26" s="220">
        <f t="shared" si="5"/>
        <v>1</v>
      </c>
      <c r="AE26" s="221">
        <f t="shared" si="4"/>
        <v>2900</v>
      </c>
    </row>
    <row r="27" spans="1:31" s="9" customFormat="1" ht="30" customHeight="1">
      <c r="A27" s="57">
        <v>23</v>
      </c>
      <c r="B27" s="68" t="s">
        <v>90</v>
      </c>
      <c r="C27" s="59" t="s">
        <v>74</v>
      </c>
      <c r="D27" s="60">
        <v>1</v>
      </c>
      <c r="E27" s="59" t="s">
        <v>74</v>
      </c>
      <c r="F27" s="59">
        <v>3</v>
      </c>
      <c r="G27" s="59">
        <v>2</v>
      </c>
      <c r="H27" s="61">
        <v>2</v>
      </c>
      <c r="I27" s="61">
        <v>4</v>
      </c>
      <c r="J27" s="61"/>
      <c r="K27" s="61">
        <v>4</v>
      </c>
      <c r="L27" s="62">
        <v>500</v>
      </c>
      <c r="M27" s="62">
        <f t="shared" si="0"/>
        <v>2000</v>
      </c>
      <c r="N27" s="63"/>
      <c r="O27" s="62"/>
      <c r="P27" s="64">
        <v>2</v>
      </c>
      <c r="Q27" s="62">
        <f t="shared" si="11"/>
        <v>1000</v>
      </c>
      <c r="R27" s="64"/>
      <c r="S27" s="62"/>
      <c r="T27" s="64">
        <v>2</v>
      </c>
      <c r="U27" s="62">
        <f t="shared" si="13"/>
        <v>1000</v>
      </c>
      <c r="V27" s="65">
        <f t="shared" si="14"/>
        <v>0</v>
      </c>
      <c r="W27" s="66">
        <f t="shared" si="15"/>
        <v>0</v>
      </c>
      <c r="X27" s="67"/>
      <c r="AD27" s="220">
        <f t="shared" si="5"/>
        <v>4</v>
      </c>
      <c r="AE27" s="221">
        <f t="shared" si="4"/>
        <v>2000</v>
      </c>
    </row>
    <row r="28" spans="1:31" s="9" customFormat="1" ht="30" customHeight="1">
      <c r="A28" s="57">
        <v>24</v>
      </c>
      <c r="B28" s="84" t="s">
        <v>91</v>
      </c>
      <c r="C28" s="60" t="s">
        <v>79</v>
      </c>
      <c r="D28" s="60">
        <v>1</v>
      </c>
      <c r="E28" s="60" t="s">
        <v>79</v>
      </c>
      <c r="F28" s="59">
        <v>2</v>
      </c>
      <c r="G28" s="59">
        <v>2</v>
      </c>
      <c r="H28" s="61">
        <v>20</v>
      </c>
      <c r="I28" s="82">
        <v>10</v>
      </c>
      <c r="J28" s="82"/>
      <c r="K28" s="82">
        <v>10</v>
      </c>
      <c r="L28" s="85">
        <v>280</v>
      </c>
      <c r="M28" s="62">
        <f t="shared" si="0"/>
        <v>2800</v>
      </c>
      <c r="N28" s="86"/>
      <c r="O28" s="62"/>
      <c r="P28" s="87">
        <v>5</v>
      </c>
      <c r="Q28" s="62">
        <f t="shared" si="11"/>
        <v>1400</v>
      </c>
      <c r="R28" s="87"/>
      <c r="S28" s="62"/>
      <c r="T28" s="87">
        <v>5</v>
      </c>
      <c r="U28" s="62">
        <f t="shared" si="13"/>
        <v>1400</v>
      </c>
      <c r="V28" s="65">
        <f t="shared" si="14"/>
        <v>0</v>
      </c>
      <c r="W28" s="66">
        <f t="shared" si="15"/>
        <v>0</v>
      </c>
      <c r="X28" s="67"/>
      <c r="AD28" s="220">
        <f t="shared" si="5"/>
        <v>10</v>
      </c>
      <c r="AE28" s="221">
        <f t="shared" si="4"/>
        <v>2800</v>
      </c>
    </row>
    <row r="29" spans="1:31" s="9" customFormat="1" ht="30" customHeight="1">
      <c r="A29" s="57">
        <v>25</v>
      </c>
      <c r="B29" s="70" t="s">
        <v>92</v>
      </c>
      <c r="C29" s="59" t="s">
        <v>64</v>
      </c>
      <c r="D29" s="60">
        <v>1</v>
      </c>
      <c r="E29" s="59" t="s">
        <v>64</v>
      </c>
      <c r="F29" s="83">
        <v>20</v>
      </c>
      <c r="G29" s="59">
        <v>30</v>
      </c>
      <c r="H29" s="61">
        <v>40</v>
      </c>
      <c r="I29" s="61">
        <v>30</v>
      </c>
      <c r="J29" s="61"/>
      <c r="K29" s="61">
        <v>30</v>
      </c>
      <c r="L29" s="62">
        <v>150</v>
      </c>
      <c r="M29" s="62">
        <f t="shared" si="0"/>
        <v>4500</v>
      </c>
      <c r="N29" s="63"/>
      <c r="O29" s="62">
        <f>N29*L29</f>
        <v>0</v>
      </c>
      <c r="P29" s="64">
        <v>10</v>
      </c>
      <c r="Q29" s="62">
        <f t="shared" si="11"/>
        <v>1500</v>
      </c>
      <c r="R29" s="64">
        <v>10</v>
      </c>
      <c r="S29" s="62">
        <f aca="true" t="shared" si="16" ref="S29:S35">R29*L29</f>
        <v>1500</v>
      </c>
      <c r="T29" s="64">
        <v>10</v>
      </c>
      <c r="U29" s="62">
        <f t="shared" si="13"/>
        <v>1500</v>
      </c>
      <c r="V29" s="65">
        <f t="shared" si="14"/>
        <v>0</v>
      </c>
      <c r="W29" s="66">
        <f t="shared" si="15"/>
        <v>0</v>
      </c>
      <c r="X29" s="88"/>
      <c r="AD29" s="220">
        <f t="shared" si="5"/>
        <v>30</v>
      </c>
      <c r="AE29" s="221">
        <f t="shared" si="4"/>
        <v>4500</v>
      </c>
    </row>
    <row r="30" spans="1:31" s="9" customFormat="1" ht="30" customHeight="1">
      <c r="A30" s="57">
        <v>26</v>
      </c>
      <c r="B30" s="70" t="s">
        <v>93</v>
      </c>
      <c r="C30" s="59" t="s">
        <v>64</v>
      </c>
      <c r="D30" s="60">
        <v>1</v>
      </c>
      <c r="E30" s="59" t="s">
        <v>64</v>
      </c>
      <c r="F30" s="83">
        <v>40</v>
      </c>
      <c r="G30" s="59">
        <v>40</v>
      </c>
      <c r="H30" s="61">
        <v>40</v>
      </c>
      <c r="I30" s="61">
        <v>30</v>
      </c>
      <c r="J30" s="82"/>
      <c r="K30" s="61">
        <v>30</v>
      </c>
      <c r="L30" s="62">
        <v>150</v>
      </c>
      <c r="M30" s="62">
        <f t="shared" si="0"/>
        <v>4500</v>
      </c>
      <c r="N30" s="63"/>
      <c r="O30" s="62">
        <f>N30*L30</f>
        <v>0</v>
      </c>
      <c r="P30" s="64">
        <v>10</v>
      </c>
      <c r="Q30" s="62">
        <f t="shared" si="11"/>
        <v>1500</v>
      </c>
      <c r="R30" s="64">
        <v>10</v>
      </c>
      <c r="S30" s="62">
        <f t="shared" si="16"/>
        <v>1500</v>
      </c>
      <c r="T30" s="64">
        <v>10</v>
      </c>
      <c r="U30" s="62">
        <f t="shared" si="13"/>
        <v>1500</v>
      </c>
      <c r="V30" s="65">
        <f t="shared" si="14"/>
        <v>0</v>
      </c>
      <c r="W30" s="66">
        <f t="shared" si="15"/>
        <v>0</v>
      </c>
      <c r="X30" s="67"/>
      <c r="AD30" s="220">
        <f t="shared" si="5"/>
        <v>30</v>
      </c>
      <c r="AE30" s="221">
        <f t="shared" si="4"/>
        <v>4500</v>
      </c>
    </row>
    <row r="31" spans="1:31" s="9" customFormat="1" ht="30" customHeight="1">
      <c r="A31" s="57">
        <v>27</v>
      </c>
      <c r="B31" s="70" t="s">
        <v>94</v>
      </c>
      <c r="C31" s="59" t="s">
        <v>84</v>
      </c>
      <c r="D31" s="60">
        <v>1</v>
      </c>
      <c r="E31" s="59" t="s">
        <v>84</v>
      </c>
      <c r="F31" s="83">
        <v>10</v>
      </c>
      <c r="G31" s="59">
        <v>12</v>
      </c>
      <c r="H31" s="61">
        <v>4</v>
      </c>
      <c r="I31" s="61">
        <v>1</v>
      </c>
      <c r="J31" s="61"/>
      <c r="K31" s="61">
        <v>1</v>
      </c>
      <c r="L31" s="62">
        <v>400</v>
      </c>
      <c r="M31" s="62">
        <f t="shared" si="0"/>
        <v>400</v>
      </c>
      <c r="N31" s="63"/>
      <c r="O31" s="62"/>
      <c r="P31" s="64"/>
      <c r="Q31" s="62">
        <f t="shared" si="11"/>
        <v>0</v>
      </c>
      <c r="R31" s="64">
        <v>1</v>
      </c>
      <c r="S31" s="62">
        <f t="shared" si="16"/>
        <v>400</v>
      </c>
      <c r="T31" s="64"/>
      <c r="U31" s="62">
        <f t="shared" si="13"/>
        <v>0</v>
      </c>
      <c r="V31" s="65">
        <f t="shared" si="14"/>
        <v>0</v>
      </c>
      <c r="W31" s="66">
        <f t="shared" si="15"/>
        <v>0</v>
      </c>
      <c r="X31" s="67"/>
      <c r="AD31" s="220">
        <f t="shared" si="5"/>
        <v>1</v>
      </c>
      <c r="AE31" s="221">
        <f t="shared" si="4"/>
        <v>400</v>
      </c>
    </row>
    <row r="32" spans="1:31" s="21" customFormat="1" ht="30" customHeight="1">
      <c r="A32" s="57">
        <v>28</v>
      </c>
      <c r="B32" s="89" t="s">
        <v>95</v>
      </c>
      <c r="C32" s="59" t="s">
        <v>86</v>
      </c>
      <c r="D32" s="60">
        <v>1</v>
      </c>
      <c r="E32" s="59" t="s">
        <v>86</v>
      </c>
      <c r="F32" s="83">
        <v>130</v>
      </c>
      <c r="G32" s="59">
        <v>160</v>
      </c>
      <c r="H32" s="61">
        <v>40</v>
      </c>
      <c r="I32" s="61">
        <v>60</v>
      </c>
      <c r="J32" s="82"/>
      <c r="K32" s="61">
        <v>60</v>
      </c>
      <c r="L32" s="62">
        <v>80</v>
      </c>
      <c r="M32" s="62">
        <f t="shared" si="0"/>
        <v>4800</v>
      </c>
      <c r="N32" s="63"/>
      <c r="O32" s="62">
        <f aca="true" t="shared" si="17" ref="O32:O38">N32*L32</f>
        <v>0</v>
      </c>
      <c r="P32" s="64">
        <v>20</v>
      </c>
      <c r="Q32" s="62">
        <f t="shared" si="11"/>
        <v>1600</v>
      </c>
      <c r="R32" s="64">
        <v>20</v>
      </c>
      <c r="S32" s="62">
        <f t="shared" si="16"/>
        <v>1600</v>
      </c>
      <c r="T32" s="64">
        <v>20</v>
      </c>
      <c r="U32" s="62">
        <f t="shared" si="13"/>
        <v>1600</v>
      </c>
      <c r="V32" s="65">
        <f t="shared" si="14"/>
        <v>0</v>
      </c>
      <c r="W32" s="66">
        <f t="shared" si="15"/>
        <v>0</v>
      </c>
      <c r="X32" s="67"/>
      <c r="AD32" s="220">
        <f t="shared" si="5"/>
        <v>60</v>
      </c>
      <c r="AE32" s="221">
        <f t="shared" si="4"/>
        <v>4800</v>
      </c>
    </row>
    <row r="33" spans="1:31" s="9" customFormat="1" ht="30" customHeight="1">
      <c r="A33" s="57">
        <v>29</v>
      </c>
      <c r="B33" s="70" t="s">
        <v>96</v>
      </c>
      <c r="C33" s="59" t="s">
        <v>84</v>
      </c>
      <c r="D33" s="60">
        <v>1</v>
      </c>
      <c r="E33" s="59" t="s">
        <v>84</v>
      </c>
      <c r="F33" s="60">
        <v>4</v>
      </c>
      <c r="G33" s="59">
        <v>4</v>
      </c>
      <c r="H33" s="61">
        <v>2</v>
      </c>
      <c r="I33" s="61">
        <v>4</v>
      </c>
      <c r="J33" s="61"/>
      <c r="K33" s="61">
        <v>4</v>
      </c>
      <c r="L33" s="62">
        <v>2400</v>
      </c>
      <c r="M33" s="62">
        <f t="shared" si="0"/>
        <v>9600</v>
      </c>
      <c r="N33" s="63">
        <v>1</v>
      </c>
      <c r="O33" s="62">
        <f t="shared" si="17"/>
        <v>2400</v>
      </c>
      <c r="P33" s="64">
        <v>1</v>
      </c>
      <c r="Q33" s="62">
        <f t="shared" si="11"/>
        <v>2400</v>
      </c>
      <c r="R33" s="64">
        <v>1</v>
      </c>
      <c r="S33" s="62">
        <f t="shared" si="16"/>
        <v>2400</v>
      </c>
      <c r="T33" s="64">
        <v>1</v>
      </c>
      <c r="U33" s="62">
        <f t="shared" si="13"/>
        <v>2400</v>
      </c>
      <c r="V33" s="65">
        <f t="shared" si="14"/>
        <v>0</v>
      </c>
      <c r="W33" s="66">
        <f t="shared" si="15"/>
        <v>0</v>
      </c>
      <c r="X33" s="67"/>
      <c r="AD33" s="220">
        <f t="shared" si="5"/>
        <v>4</v>
      </c>
      <c r="AE33" s="221">
        <f t="shared" si="4"/>
        <v>9600</v>
      </c>
    </row>
    <row r="34" spans="1:31" s="9" customFormat="1" ht="30" customHeight="1">
      <c r="A34" s="57">
        <v>30</v>
      </c>
      <c r="B34" s="70" t="s">
        <v>97</v>
      </c>
      <c r="C34" s="59" t="s">
        <v>98</v>
      </c>
      <c r="D34" s="60">
        <v>1</v>
      </c>
      <c r="E34" s="59" t="s">
        <v>98</v>
      </c>
      <c r="F34" s="60"/>
      <c r="G34" s="59">
        <v>4</v>
      </c>
      <c r="H34" s="61">
        <v>5</v>
      </c>
      <c r="I34" s="61">
        <v>4</v>
      </c>
      <c r="J34" s="82"/>
      <c r="K34" s="61">
        <v>4</v>
      </c>
      <c r="L34" s="62">
        <v>1500</v>
      </c>
      <c r="M34" s="62">
        <f t="shared" si="0"/>
        <v>6000</v>
      </c>
      <c r="N34" s="63"/>
      <c r="O34" s="62">
        <f t="shared" si="17"/>
        <v>0</v>
      </c>
      <c r="P34" s="64">
        <v>4</v>
      </c>
      <c r="Q34" s="62">
        <f t="shared" si="11"/>
        <v>6000</v>
      </c>
      <c r="R34" s="64"/>
      <c r="S34" s="62">
        <f t="shared" si="16"/>
        <v>0</v>
      </c>
      <c r="T34" s="64"/>
      <c r="U34" s="62">
        <f t="shared" si="13"/>
        <v>0</v>
      </c>
      <c r="V34" s="65">
        <f t="shared" si="14"/>
        <v>0</v>
      </c>
      <c r="W34" s="66">
        <f t="shared" si="15"/>
        <v>0</v>
      </c>
      <c r="X34" s="67"/>
      <c r="AD34" s="220">
        <f t="shared" si="5"/>
        <v>4</v>
      </c>
      <c r="AE34" s="221">
        <f t="shared" si="4"/>
        <v>6000</v>
      </c>
    </row>
    <row r="35" spans="1:31" s="9" customFormat="1" ht="30" customHeight="1">
      <c r="A35" s="57">
        <v>31</v>
      </c>
      <c r="B35" s="70" t="s">
        <v>99</v>
      </c>
      <c r="C35" s="59" t="s">
        <v>64</v>
      </c>
      <c r="D35" s="60">
        <v>1</v>
      </c>
      <c r="E35" s="59" t="s">
        <v>64</v>
      </c>
      <c r="F35" s="82">
        <v>3</v>
      </c>
      <c r="G35" s="61">
        <v>3</v>
      </c>
      <c r="H35" s="61">
        <v>3</v>
      </c>
      <c r="I35" s="61">
        <v>2</v>
      </c>
      <c r="J35" s="61"/>
      <c r="K35" s="61">
        <v>2</v>
      </c>
      <c r="L35" s="62">
        <v>900</v>
      </c>
      <c r="M35" s="62">
        <f t="shared" si="0"/>
        <v>1800</v>
      </c>
      <c r="N35" s="63">
        <v>1</v>
      </c>
      <c r="O35" s="62">
        <f t="shared" si="17"/>
        <v>900</v>
      </c>
      <c r="P35" s="64"/>
      <c r="Q35" s="62">
        <f t="shared" si="11"/>
        <v>0</v>
      </c>
      <c r="R35" s="64">
        <v>1</v>
      </c>
      <c r="S35" s="62">
        <f t="shared" si="16"/>
        <v>900</v>
      </c>
      <c r="T35" s="64"/>
      <c r="U35" s="62">
        <f t="shared" si="13"/>
        <v>0</v>
      </c>
      <c r="V35" s="65">
        <f t="shared" si="14"/>
        <v>0</v>
      </c>
      <c r="W35" s="66">
        <f t="shared" si="15"/>
        <v>0</v>
      </c>
      <c r="X35" s="67"/>
      <c r="AD35" s="220">
        <f t="shared" si="5"/>
        <v>2</v>
      </c>
      <c r="AE35" s="221">
        <f t="shared" si="4"/>
        <v>1800</v>
      </c>
    </row>
    <row r="36" spans="1:31" s="9" customFormat="1" ht="30" customHeight="1">
      <c r="A36" s="57">
        <v>32</v>
      </c>
      <c r="B36" s="90" t="s">
        <v>100</v>
      </c>
      <c r="C36" s="61" t="s">
        <v>72</v>
      </c>
      <c r="D36" s="82">
        <v>1</v>
      </c>
      <c r="E36" s="61" t="s">
        <v>72</v>
      </c>
      <c r="F36" s="60">
        <v>10</v>
      </c>
      <c r="G36" s="59">
        <v>10</v>
      </c>
      <c r="H36" s="61">
        <v>20</v>
      </c>
      <c r="I36" s="61">
        <v>20</v>
      </c>
      <c r="J36" s="82"/>
      <c r="K36" s="61">
        <v>20</v>
      </c>
      <c r="L36" s="91">
        <v>250</v>
      </c>
      <c r="M36" s="62">
        <f t="shared" si="0"/>
        <v>5000</v>
      </c>
      <c r="N36" s="92"/>
      <c r="O36" s="62">
        <f t="shared" si="17"/>
        <v>0</v>
      </c>
      <c r="P36" s="93">
        <v>10</v>
      </c>
      <c r="Q36" s="62">
        <f t="shared" si="11"/>
        <v>2500</v>
      </c>
      <c r="R36" s="93"/>
      <c r="S36" s="62"/>
      <c r="T36" s="93">
        <v>10</v>
      </c>
      <c r="U36" s="62">
        <f t="shared" si="13"/>
        <v>2500</v>
      </c>
      <c r="V36" s="94">
        <f t="shared" si="14"/>
        <v>0</v>
      </c>
      <c r="W36" s="95">
        <f t="shared" si="15"/>
        <v>0</v>
      </c>
      <c r="X36" s="67"/>
      <c r="AD36" s="220">
        <f t="shared" si="5"/>
        <v>20</v>
      </c>
      <c r="AE36" s="221">
        <f t="shared" si="4"/>
        <v>5000</v>
      </c>
    </row>
    <row r="37" spans="1:31" s="9" customFormat="1" ht="30" customHeight="1">
      <c r="A37" s="57">
        <v>33</v>
      </c>
      <c r="B37" s="70" t="s">
        <v>101</v>
      </c>
      <c r="C37" s="59" t="s">
        <v>66</v>
      </c>
      <c r="D37" s="60">
        <v>1</v>
      </c>
      <c r="E37" s="59" t="s">
        <v>66</v>
      </c>
      <c r="F37" s="60"/>
      <c r="G37" s="59">
        <v>5</v>
      </c>
      <c r="H37" s="61">
        <v>3</v>
      </c>
      <c r="I37" s="61">
        <v>3</v>
      </c>
      <c r="J37" s="61"/>
      <c r="K37" s="61">
        <v>3</v>
      </c>
      <c r="L37" s="62">
        <v>1200</v>
      </c>
      <c r="M37" s="62">
        <f t="shared" si="0"/>
        <v>3600</v>
      </c>
      <c r="N37" s="63"/>
      <c r="O37" s="62">
        <f t="shared" si="17"/>
        <v>0</v>
      </c>
      <c r="P37" s="64"/>
      <c r="Q37" s="62">
        <f t="shared" si="11"/>
        <v>0</v>
      </c>
      <c r="R37" s="64">
        <v>3</v>
      </c>
      <c r="S37" s="62">
        <f aca="true" t="shared" si="18" ref="S37:S64">R37*L37</f>
        <v>3600</v>
      </c>
      <c r="T37" s="64"/>
      <c r="U37" s="62">
        <f t="shared" si="13"/>
        <v>0</v>
      </c>
      <c r="V37" s="65" t="e">
        <f>#REF!-#REF!-#REF!-#REF!-#REF!</f>
        <v>#REF!</v>
      </c>
      <c r="W37" s="66" t="e">
        <f>#REF!-#REF!-#REF!-#REF!-#REF!</f>
        <v>#REF!</v>
      </c>
      <c r="X37" s="67"/>
      <c r="AD37" s="220">
        <f t="shared" si="5"/>
        <v>3</v>
      </c>
      <c r="AE37" s="221">
        <f t="shared" si="4"/>
        <v>3600</v>
      </c>
    </row>
    <row r="38" spans="1:31" s="9" customFormat="1" ht="30" customHeight="1">
      <c r="A38" s="57">
        <v>34</v>
      </c>
      <c r="B38" s="70" t="s">
        <v>102</v>
      </c>
      <c r="C38" s="59" t="s">
        <v>64</v>
      </c>
      <c r="D38" s="60">
        <v>1</v>
      </c>
      <c r="E38" s="59" t="s">
        <v>64</v>
      </c>
      <c r="F38" s="60"/>
      <c r="G38" s="59">
        <v>6</v>
      </c>
      <c r="H38" s="61">
        <v>2</v>
      </c>
      <c r="I38" s="61">
        <v>1</v>
      </c>
      <c r="J38" s="82"/>
      <c r="K38" s="61">
        <v>1</v>
      </c>
      <c r="L38" s="62">
        <v>1580</v>
      </c>
      <c r="M38" s="62">
        <f t="shared" si="0"/>
        <v>1580</v>
      </c>
      <c r="N38" s="63"/>
      <c r="O38" s="62">
        <f t="shared" si="17"/>
        <v>0</v>
      </c>
      <c r="P38" s="64"/>
      <c r="Q38" s="62">
        <f t="shared" si="11"/>
        <v>0</v>
      </c>
      <c r="R38" s="64">
        <v>1</v>
      </c>
      <c r="S38" s="62">
        <f t="shared" si="18"/>
        <v>1580</v>
      </c>
      <c r="T38" s="64"/>
      <c r="U38" s="62">
        <f t="shared" si="13"/>
        <v>0</v>
      </c>
      <c r="V38" s="65" t="e">
        <f>#REF!-#REF!-#REF!-#REF!-#REF!</f>
        <v>#REF!</v>
      </c>
      <c r="W38" s="66" t="e">
        <f>#REF!-#REF!-#REF!-#REF!-#REF!</f>
        <v>#REF!</v>
      </c>
      <c r="X38" s="67"/>
      <c r="AD38" s="220">
        <f t="shared" si="5"/>
        <v>1</v>
      </c>
      <c r="AE38" s="221">
        <f t="shared" si="4"/>
        <v>1580</v>
      </c>
    </row>
    <row r="39" spans="1:31" s="9" customFormat="1" ht="30" customHeight="1">
      <c r="A39" s="57">
        <v>35</v>
      </c>
      <c r="B39" s="70" t="s">
        <v>103</v>
      </c>
      <c r="C39" s="59" t="s">
        <v>64</v>
      </c>
      <c r="D39" s="60">
        <v>1</v>
      </c>
      <c r="E39" s="59" t="s">
        <v>64</v>
      </c>
      <c r="F39" s="60"/>
      <c r="G39" s="59">
        <v>6</v>
      </c>
      <c r="H39" s="61">
        <v>1</v>
      </c>
      <c r="I39" s="61">
        <v>1</v>
      </c>
      <c r="J39" s="61"/>
      <c r="K39" s="61">
        <v>1</v>
      </c>
      <c r="L39" s="62">
        <v>1980</v>
      </c>
      <c r="M39" s="62">
        <f t="shared" si="0"/>
        <v>1980</v>
      </c>
      <c r="N39" s="63"/>
      <c r="O39" s="62"/>
      <c r="P39" s="64"/>
      <c r="Q39" s="62">
        <f t="shared" si="11"/>
        <v>0</v>
      </c>
      <c r="R39" s="64">
        <v>1</v>
      </c>
      <c r="S39" s="62">
        <f t="shared" si="18"/>
        <v>1980</v>
      </c>
      <c r="T39" s="64"/>
      <c r="U39" s="62">
        <f t="shared" si="13"/>
        <v>0</v>
      </c>
      <c r="V39" s="65">
        <f aca="true" t="shared" si="19" ref="V39:V62">K36-N36-P36-R36-T36</f>
        <v>0</v>
      </c>
      <c r="W39" s="66">
        <f aca="true" t="shared" si="20" ref="W39:W62">M36-O36-Q36-S36-U36</f>
        <v>0</v>
      </c>
      <c r="X39" s="67"/>
      <c r="AD39" s="220">
        <f t="shared" si="5"/>
        <v>1</v>
      </c>
      <c r="AE39" s="221">
        <f t="shared" si="4"/>
        <v>1980</v>
      </c>
    </row>
    <row r="40" spans="1:31" s="9" customFormat="1" ht="30" customHeight="1">
      <c r="A40" s="57">
        <v>36</v>
      </c>
      <c r="B40" s="70" t="s">
        <v>104</v>
      </c>
      <c r="C40" s="60" t="s">
        <v>64</v>
      </c>
      <c r="D40" s="60">
        <v>1</v>
      </c>
      <c r="E40" s="60" t="s">
        <v>64</v>
      </c>
      <c r="F40" s="60">
        <v>3</v>
      </c>
      <c r="G40" s="59">
        <v>2</v>
      </c>
      <c r="H40" s="61">
        <v>1</v>
      </c>
      <c r="I40" s="61">
        <v>1</v>
      </c>
      <c r="J40" s="82"/>
      <c r="K40" s="61">
        <v>1</v>
      </c>
      <c r="L40" s="62">
        <v>3500</v>
      </c>
      <c r="M40" s="62">
        <f t="shared" si="0"/>
        <v>3500</v>
      </c>
      <c r="N40" s="63"/>
      <c r="O40" s="62">
        <f>N40*L40</f>
        <v>0</v>
      </c>
      <c r="P40" s="64"/>
      <c r="Q40" s="62"/>
      <c r="R40" s="64">
        <v>1</v>
      </c>
      <c r="S40" s="62">
        <f t="shared" si="18"/>
        <v>3500</v>
      </c>
      <c r="T40" s="64"/>
      <c r="U40" s="62">
        <f t="shared" si="13"/>
        <v>0</v>
      </c>
      <c r="V40" s="65">
        <f t="shared" si="19"/>
        <v>0</v>
      </c>
      <c r="W40" s="66">
        <f t="shared" si="20"/>
        <v>0</v>
      </c>
      <c r="X40" s="67"/>
      <c r="AD40" s="220">
        <f t="shared" si="5"/>
        <v>1</v>
      </c>
      <c r="AE40" s="221">
        <f t="shared" si="4"/>
        <v>3500</v>
      </c>
    </row>
    <row r="41" spans="1:31" s="9" customFormat="1" ht="30" customHeight="1">
      <c r="A41" s="57">
        <v>37</v>
      </c>
      <c r="B41" s="70" t="s">
        <v>105</v>
      </c>
      <c r="C41" s="59" t="s">
        <v>84</v>
      </c>
      <c r="D41" s="60">
        <v>1</v>
      </c>
      <c r="E41" s="59" t="s">
        <v>84</v>
      </c>
      <c r="F41" s="60">
        <v>5</v>
      </c>
      <c r="G41" s="59">
        <v>12</v>
      </c>
      <c r="H41" s="61">
        <v>8</v>
      </c>
      <c r="I41" s="61">
        <v>1</v>
      </c>
      <c r="J41" s="61"/>
      <c r="K41" s="61">
        <v>1</v>
      </c>
      <c r="L41" s="62">
        <v>400</v>
      </c>
      <c r="M41" s="62">
        <f t="shared" si="0"/>
        <v>400</v>
      </c>
      <c r="N41" s="63"/>
      <c r="O41" s="62"/>
      <c r="P41" s="64"/>
      <c r="Q41" s="62">
        <f aca="true" t="shared" si="21" ref="Q41:Q60">P41*L41</f>
        <v>0</v>
      </c>
      <c r="R41" s="64">
        <v>1</v>
      </c>
      <c r="S41" s="62">
        <f t="shared" si="18"/>
        <v>400</v>
      </c>
      <c r="T41" s="64"/>
      <c r="U41" s="62">
        <f t="shared" si="13"/>
        <v>0</v>
      </c>
      <c r="V41" s="65">
        <f t="shared" si="19"/>
        <v>0</v>
      </c>
      <c r="W41" s="66">
        <f t="shared" si="20"/>
        <v>0</v>
      </c>
      <c r="X41" s="67"/>
      <c r="AD41" s="220">
        <f t="shared" si="5"/>
        <v>1</v>
      </c>
      <c r="AE41" s="221">
        <f t="shared" si="4"/>
        <v>400</v>
      </c>
    </row>
    <row r="42" spans="1:31" s="9" customFormat="1" ht="30" customHeight="1">
      <c r="A42" s="57">
        <v>38</v>
      </c>
      <c r="B42" s="70" t="s">
        <v>106</v>
      </c>
      <c r="C42" s="59" t="s">
        <v>66</v>
      </c>
      <c r="D42" s="60">
        <v>1</v>
      </c>
      <c r="E42" s="59" t="s">
        <v>66</v>
      </c>
      <c r="F42" s="60"/>
      <c r="G42" s="60"/>
      <c r="H42" s="82">
        <v>4</v>
      </c>
      <c r="I42" s="61">
        <v>4</v>
      </c>
      <c r="J42" s="82"/>
      <c r="K42" s="61">
        <v>4</v>
      </c>
      <c r="L42" s="62">
        <v>400</v>
      </c>
      <c r="M42" s="62">
        <f t="shared" si="0"/>
        <v>1600</v>
      </c>
      <c r="N42" s="63"/>
      <c r="O42" s="62">
        <f>N42*L42</f>
        <v>0</v>
      </c>
      <c r="P42" s="64"/>
      <c r="Q42" s="62">
        <f t="shared" si="21"/>
        <v>0</v>
      </c>
      <c r="R42" s="64">
        <v>2</v>
      </c>
      <c r="S42" s="62">
        <f t="shared" si="18"/>
        <v>800</v>
      </c>
      <c r="T42" s="64">
        <v>2</v>
      </c>
      <c r="U42" s="62">
        <f t="shared" si="13"/>
        <v>800</v>
      </c>
      <c r="V42" s="65">
        <f t="shared" si="19"/>
        <v>0</v>
      </c>
      <c r="W42" s="66">
        <f t="shared" si="20"/>
        <v>0</v>
      </c>
      <c r="X42" s="67"/>
      <c r="AD42" s="220">
        <f t="shared" si="5"/>
        <v>4</v>
      </c>
      <c r="AE42" s="221">
        <f t="shared" si="4"/>
        <v>1600</v>
      </c>
    </row>
    <row r="43" spans="1:31" s="9" customFormat="1" ht="30" customHeight="1">
      <c r="A43" s="57">
        <v>39</v>
      </c>
      <c r="B43" s="96" t="s">
        <v>107</v>
      </c>
      <c r="C43" s="60" t="s">
        <v>84</v>
      </c>
      <c r="D43" s="60">
        <v>1</v>
      </c>
      <c r="E43" s="60" t="s">
        <v>84</v>
      </c>
      <c r="F43" s="60">
        <v>12</v>
      </c>
      <c r="G43" s="59">
        <v>12</v>
      </c>
      <c r="H43" s="61">
        <v>20</v>
      </c>
      <c r="I43" s="82">
        <v>20</v>
      </c>
      <c r="J43" s="61"/>
      <c r="K43" s="82">
        <v>20</v>
      </c>
      <c r="L43" s="97">
        <v>470</v>
      </c>
      <c r="M43" s="62">
        <f t="shared" si="0"/>
        <v>9400</v>
      </c>
      <c r="N43" s="98"/>
      <c r="O43" s="62">
        <f>N43*L43</f>
        <v>0</v>
      </c>
      <c r="P43" s="87">
        <v>10</v>
      </c>
      <c r="Q43" s="62">
        <f t="shared" si="21"/>
        <v>4700</v>
      </c>
      <c r="R43" s="87">
        <v>10</v>
      </c>
      <c r="S43" s="62">
        <f t="shared" si="18"/>
        <v>4700</v>
      </c>
      <c r="T43" s="87"/>
      <c r="U43" s="62">
        <f t="shared" si="13"/>
        <v>0</v>
      </c>
      <c r="V43" s="65">
        <f t="shared" si="19"/>
        <v>0</v>
      </c>
      <c r="W43" s="66">
        <f t="shared" si="20"/>
        <v>0</v>
      </c>
      <c r="X43" s="67"/>
      <c r="AD43" s="220">
        <f t="shared" si="5"/>
        <v>20</v>
      </c>
      <c r="AE43" s="221">
        <f t="shared" si="4"/>
        <v>9400</v>
      </c>
    </row>
    <row r="44" spans="1:31" s="9" customFormat="1" ht="30" customHeight="1">
      <c r="A44" s="57">
        <v>40</v>
      </c>
      <c r="B44" s="96" t="s">
        <v>108</v>
      </c>
      <c r="C44" s="60" t="s">
        <v>64</v>
      </c>
      <c r="D44" s="60">
        <v>1</v>
      </c>
      <c r="E44" s="60" t="s">
        <v>64</v>
      </c>
      <c r="F44" s="60">
        <v>3</v>
      </c>
      <c r="G44" s="59">
        <v>12</v>
      </c>
      <c r="H44" s="61">
        <v>20</v>
      </c>
      <c r="I44" s="82">
        <v>25</v>
      </c>
      <c r="J44" s="82"/>
      <c r="K44" s="82">
        <v>25</v>
      </c>
      <c r="L44" s="97">
        <v>1340</v>
      </c>
      <c r="M44" s="62">
        <f t="shared" si="0"/>
        <v>33500</v>
      </c>
      <c r="N44" s="98">
        <v>10</v>
      </c>
      <c r="O44" s="62">
        <f>N44*L44</f>
        <v>13400</v>
      </c>
      <c r="P44" s="87">
        <v>10</v>
      </c>
      <c r="Q44" s="62">
        <f t="shared" si="21"/>
        <v>13400</v>
      </c>
      <c r="R44" s="87">
        <v>5</v>
      </c>
      <c r="S44" s="62">
        <f t="shared" si="18"/>
        <v>6700</v>
      </c>
      <c r="T44" s="87"/>
      <c r="U44" s="62">
        <f t="shared" si="13"/>
        <v>0</v>
      </c>
      <c r="V44" s="65">
        <f t="shared" si="19"/>
        <v>0</v>
      </c>
      <c r="W44" s="66">
        <f t="shared" si="20"/>
        <v>0</v>
      </c>
      <c r="X44" s="67"/>
      <c r="AD44" s="220">
        <f t="shared" si="5"/>
        <v>25</v>
      </c>
      <c r="AE44" s="221">
        <f t="shared" si="4"/>
        <v>33500</v>
      </c>
    </row>
    <row r="45" spans="1:31" s="9" customFormat="1" ht="30" customHeight="1">
      <c r="A45" s="57">
        <v>41</v>
      </c>
      <c r="B45" s="70" t="s">
        <v>109</v>
      </c>
      <c r="C45" s="59" t="s">
        <v>64</v>
      </c>
      <c r="D45" s="60">
        <v>1</v>
      </c>
      <c r="E45" s="59" t="s">
        <v>64</v>
      </c>
      <c r="F45" s="60">
        <v>12</v>
      </c>
      <c r="G45" s="59">
        <v>12</v>
      </c>
      <c r="H45" s="61">
        <v>4</v>
      </c>
      <c r="I45" s="61">
        <v>2</v>
      </c>
      <c r="J45" s="61"/>
      <c r="K45" s="61">
        <v>2</v>
      </c>
      <c r="L45" s="62">
        <v>400</v>
      </c>
      <c r="M45" s="62">
        <f t="shared" si="0"/>
        <v>800</v>
      </c>
      <c r="N45" s="63"/>
      <c r="O45" s="62">
        <f>N45*L45</f>
        <v>0</v>
      </c>
      <c r="P45" s="64">
        <v>2</v>
      </c>
      <c r="Q45" s="62">
        <f t="shared" si="21"/>
        <v>800</v>
      </c>
      <c r="R45" s="64"/>
      <c r="S45" s="62">
        <f t="shared" si="18"/>
        <v>0</v>
      </c>
      <c r="T45" s="64"/>
      <c r="U45" s="62">
        <f t="shared" si="13"/>
        <v>0</v>
      </c>
      <c r="V45" s="65">
        <f t="shared" si="19"/>
        <v>0</v>
      </c>
      <c r="W45" s="66">
        <f t="shared" si="20"/>
        <v>0</v>
      </c>
      <c r="X45" s="67"/>
      <c r="AD45" s="220">
        <f t="shared" si="5"/>
        <v>2</v>
      </c>
      <c r="AE45" s="221">
        <f t="shared" si="4"/>
        <v>800</v>
      </c>
    </row>
    <row r="46" spans="1:31" s="9" customFormat="1" ht="30" customHeight="1">
      <c r="A46" s="57">
        <v>42</v>
      </c>
      <c r="B46" s="70" t="s">
        <v>110</v>
      </c>
      <c r="C46" s="59" t="s">
        <v>64</v>
      </c>
      <c r="D46" s="60">
        <v>1</v>
      </c>
      <c r="E46" s="59" t="s">
        <v>64</v>
      </c>
      <c r="F46" s="60"/>
      <c r="G46" s="59">
        <v>1</v>
      </c>
      <c r="H46" s="61">
        <v>2</v>
      </c>
      <c r="I46" s="61">
        <v>4</v>
      </c>
      <c r="J46" s="82"/>
      <c r="K46" s="61">
        <v>4</v>
      </c>
      <c r="L46" s="62">
        <v>2500</v>
      </c>
      <c r="M46" s="62">
        <f t="shared" si="0"/>
        <v>10000</v>
      </c>
      <c r="N46" s="63"/>
      <c r="O46" s="62"/>
      <c r="P46" s="64">
        <v>2</v>
      </c>
      <c r="Q46" s="62">
        <f t="shared" si="21"/>
        <v>5000</v>
      </c>
      <c r="R46" s="64"/>
      <c r="S46" s="62">
        <f t="shared" si="18"/>
        <v>0</v>
      </c>
      <c r="T46" s="64">
        <v>2</v>
      </c>
      <c r="U46" s="62">
        <f t="shared" si="13"/>
        <v>5000</v>
      </c>
      <c r="V46" s="65">
        <f t="shared" si="19"/>
        <v>0</v>
      </c>
      <c r="W46" s="66">
        <f t="shared" si="20"/>
        <v>0</v>
      </c>
      <c r="X46" s="67"/>
      <c r="AD46" s="220">
        <f t="shared" si="5"/>
        <v>4</v>
      </c>
      <c r="AE46" s="221">
        <f t="shared" si="4"/>
        <v>10000</v>
      </c>
    </row>
    <row r="47" spans="1:31" s="9" customFormat="1" ht="30" customHeight="1">
      <c r="A47" s="57">
        <v>43</v>
      </c>
      <c r="B47" s="68" t="s">
        <v>111</v>
      </c>
      <c r="C47" s="59" t="s">
        <v>64</v>
      </c>
      <c r="D47" s="60">
        <v>1</v>
      </c>
      <c r="E47" s="59" t="s">
        <v>64</v>
      </c>
      <c r="F47" s="60">
        <v>4</v>
      </c>
      <c r="G47" s="59">
        <v>4</v>
      </c>
      <c r="H47" s="61">
        <v>4</v>
      </c>
      <c r="I47" s="61">
        <v>4</v>
      </c>
      <c r="J47" s="61"/>
      <c r="K47" s="61">
        <v>4</v>
      </c>
      <c r="L47" s="62">
        <v>2400</v>
      </c>
      <c r="M47" s="62">
        <f t="shared" si="0"/>
        <v>9600</v>
      </c>
      <c r="N47" s="63">
        <v>2</v>
      </c>
      <c r="O47" s="62">
        <f aca="true" t="shared" si="22" ref="O47:O56">N47*L47</f>
        <v>4800</v>
      </c>
      <c r="P47" s="64"/>
      <c r="Q47" s="62">
        <f t="shared" si="21"/>
        <v>0</v>
      </c>
      <c r="R47" s="64">
        <v>2</v>
      </c>
      <c r="S47" s="62">
        <f t="shared" si="18"/>
        <v>4800</v>
      </c>
      <c r="T47" s="64"/>
      <c r="U47" s="62">
        <f t="shared" si="13"/>
        <v>0</v>
      </c>
      <c r="V47" s="65">
        <f t="shared" si="19"/>
        <v>0</v>
      </c>
      <c r="W47" s="66">
        <f t="shared" si="20"/>
        <v>0</v>
      </c>
      <c r="X47" s="67"/>
      <c r="AD47" s="220">
        <f t="shared" si="5"/>
        <v>4</v>
      </c>
      <c r="AE47" s="221">
        <f t="shared" si="4"/>
        <v>9600</v>
      </c>
    </row>
    <row r="48" spans="1:31" s="9" customFormat="1" ht="30" customHeight="1">
      <c r="A48" s="57">
        <v>44</v>
      </c>
      <c r="B48" s="70" t="s">
        <v>112</v>
      </c>
      <c r="C48" s="59" t="s">
        <v>10</v>
      </c>
      <c r="D48" s="60">
        <v>1</v>
      </c>
      <c r="E48" s="59" t="s">
        <v>10</v>
      </c>
      <c r="F48" s="60"/>
      <c r="G48" s="59">
        <v>4</v>
      </c>
      <c r="H48" s="61">
        <v>4</v>
      </c>
      <c r="I48" s="61">
        <v>2</v>
      </c>
      <c r="J48" s="82"/>
      <c r="K48" s="61">
        <v>2</v>
      </c>
      <c r="L48" s="62">
        <v>500</v>
      </c>
      <c r="M48" s="62">
        <f t="shared" si="0"/>
        <v>1000</v>
      </c>
      <c r="N48" s="63"/>
      <c r="O48" s="62">
        <f t="shared" si="22"/>
        <v>0</v>
      </c>
      <c r="P48" s="64"/>
      <c r="Q48" s="62">
        <f t="shared" si="21"/>
        <v>0</v>
      </c>
      <c r="R48" s="64">
        <v>2</v>
      </c>
      <c r="S48" s="62">
        <f t="shared" si="18"/>
        <v>1000</v>
      </c>
      <c r="T48" s="64"/>
      <c r="U48" s="62">
        <f t="shared" si="13"/>
        <v>0</v>
      </c>
      <c r="V48" s="65">
        <f t="shared" si="19"/>
        <v>0</v>
      </c>
      <c r="W48" s="66">
        <f t="shared" si="20"/>
        <v>0</v>
      </c>
      <c r="X48" s="67"/>
      <c r="AD48" s="220">
        <f t="shared" si="5"/>
        <v>2</v>
      </c>
      <c r="AE48" s="221">
        <f t="shared" si="4"/>
        <v>1000</v>
      </c>
    </row>
    <row r="49" spans="1:31" s="9" customFormat="1" ht="30" customHeight="1">
      <c r="A49" s="57">
        <v>45</v>
      </c>
      <c r="B49" s="70" t="s">
        <v>113</v>
      </c>
      <c r="C49" s="59" t="s">
        <v>79</v>
      </c>
      <c r="D49" s="60">
        <v>1</v>
      </c>
      <c r="E49" s="59" t="s">
        <v>79</v>
      </c>
      <c r="F49" s="60">
        <v>10</v>
      </c>
      <c r="G49" s="59">
        <v>10</v>
      </c>
      <c r="H49" s="61">
        <v>4</v>
      </c>
      <c r="I49" s="61">
        <v>4</v>
      </c>
      <c r="J49" s="61"/>
      <c r="K49" s="61">
        <v>4</v>
      </c>
      <c r="L49" s="62">
        <v>370</v>
      </c>
      <c r="M49" s="62">
        <f t="shared" si="0"/>
        <v>1480</v>
      </c>
      <c r="N49" s="63"/>
      <c r="O49" s="62">
        <f t="shared" si="22"/>
        <v>0</v>
      </c>
      <c r="P49" s="64">
        <v>2</v>
      </c>
      <c r="Q49" s="62">
        <f t="shared" si="21"/>
        <v>740</v>
      </c>
      <c r="R49" s="64"/>
      <c r="S49" s="62">
        <f t="shared" si="18"/>
        <v>0</v>
      </c>
      <c r="T49" s="64">
        <v>2</v>
      </c>
      <c r="U49" s="62">
        <f t="shared" si="13"/>
        <v>740</v>
      </c>
      <c r="V49" s="65">
        <f t="shared" si="19"/>
        <v>0</v>
      </c>
      <c r="W49" s="66">
        <f t="shared" si="20"/>
        <v>0</v>
      </c>
      <c r="X49" s="67"/>
      <c r="AD49" s="220">
        <f t="shared" si="5"/>
        <v>4</v>
      </c>
      <c r="AE49" s="221">
        <f t="shared" si="4"/>
        <v>1480</v>
      </c>
    </row>
    <row r="50" spans="1:31" s="9" customFormat="1" ht="30" customHeight="1">
      <c r="A50" s="57">
        <v>46</v>
      </c>
      <c r="B50" s="70" t="s">
        <v>187</v>
      </c>
      <c r="C50" s="59" t="s">
        <v>79</v>
      </c>
      <c r="D50" s="60">
        <v>1</v>
      </c>
      <c r="E50" s="59" t="s">
        <v>79</v>
      </c>
      <c r="F50" s="60">
        <v>4</v>
      </c>
      <c r="G50" s="59">
        <v>4</v>
      </c>
      <c r="H50" s="61">
        <v>2</v>
      </c>
      <c r="I50" s="61">
        <v>4</v>
      </c>
      <c r="J50" s="82"/>
      <c r="K50" s="61">
        <v>4</v>
      </c>
      <c r="L50" s="62">
        <v>490</v>
      </c>
      <c r="M50" s="62">
        <f t="shared" si="0"/>
        <v>1960</v>
      </c>
      <c r="N50" s="63"/>
      <c r="O50" s="62">
        <f t="shared" si="22"/>
        <v>0</v>
      </c>
      <c r="P50" s="64">
        <v>4</v>
      </c>
      <c r="Q50" s="62">
        <f t="shared" si="21"/>
        <v>1960</v>
      </c>
      <c r="R50" s="64"/>
      <c r="S50" s="62">
        <f t="shared" si="18"/>
        <v>0</v>
      </c>
      <c r="T50" s="64"/>
      <c r="U50" s="62">
        <f t="shared" si="13"/>
        <v>0</v>
      </c>
      <c r="V50" s="65">
        <f t="shared" si="19"/>
        <v>0</v>
      </c>
      <c r="W50" s="66">
        <f t="shared" si="20"/>
        <v>0</v>
      </c>
      <c r="X50" s="67"/>
      <c r="AC50" s="9" t="s">
        <v>188</v>
      </c>
      <c r="AD50" s="220">
        <f t="shared" si="5"/>
        <v>4</v>
      </c>
      <c r="AE50" s="221">
        <f t="shared" si="4"/>
        <v>1960</v>
      </c>
    </row>
    <row r="51" spans="1:31" s="9" customFormat="1" ht="30" customHeight="1">
      <c r="A51" s="57">
        <v>47</v>
      </c>
      <c r="B51" s="70" t="s">
        <v>114</v>
      </c>
      <c r="C51" s="59" t="s">
        <v>79</v>
      </c>
      <c r="D51" s="60">
        <v>1</v>
      </c>
      <c r="E51" s="59" t="s">
        <v>79</v>
      </c>
      <c r="F51" s="60">
        <v>5</v>
      </c>
      <c r="G51" s="59">
        <v>5</v>
      </c>
      <c r="H51" s="61">
        <v>2</v>
      </c>
      <c r="I51" s="61">
        <v>4</v>
      </c>
      <c r="J51" s="61"/>
      <c r="K51" s="61">
        <v>4</v>
      </c>
      <c r="L51" s="62">
        <v>350</v>
      </c>
      <c r="M51" s="62">
        <f t="shared" si="0"/>
        <v>1400</v>
      </c>
      <c r="N51" s="63">
        <v>2</v>
      </c>
      <c r="O51" s="62">
        <f t="shared" si="22"/>
        <v>700</v>
      </c>
      <c r="P51" s="64"/>
      <c r="Q51" s="62">
        <f t="shared" si="21"/>
        <v>0</v>
      </c>
      <c r="R51" s="64">
        <v>2</v>
      </c>
      <c r="S51" s="62">
        <f t="shared" si="18"/>
        <v>700</v>
      </c>
      <c r="T51" s="64"/>
      <c r="U51" s="62">
        <f t="shared" si="13"/>
        <v>0</v>
      </c>
      <c r="V51" s="65">
        <f t="shared" si="19"/>
        <v>0</v>
      </c>
      <c r="W51" s="66">
        <f t="shared" si="20"/>
        <v>0</v>
      </c>
      <c r="X51" s="67"/>
      <c r="AD51" s="220">
        <f t="shared" si="5"/>
        <v>4</v>
      </c>
      <c r="AE51" s="221">
        <f t="shared" si="4"/>
        <v>1400</v>
      </c>
    </row>
    <row r="52" spans="1:31" s="9" customFormat="1" ht="30" customHeight="1">
      <c r="A52" s="57">
        <v>48</v>
      </c>
      <c r="B52" s="70" t="s">
        <v>115</v>
      </c>
      <c r="C52" s="59" t="s">
        <v>79</v>
      </c>
      <c r="D52" s="60">
        <v>1</v>
      </c>
      <c r="E52" s="59" t="s">
        <v>79</v>
      </c>
      <c r="F52" s="60">
        <v>1</v>
      </c>
      <c r="G52" s="59">
        <v>2</v>
      </c>
      <c r="H52" s="61">
        <v>5</v>
      </c>
      <c r="I52" s="61">
        <v>2</v>
      </c>
      <c r="J52" s="82"/>
      <c r="K52" s="61">
        <v>2</v>
      </c>
      <c r="L52" s="62">
        <v>1870</v>
      </c>
      <c r="M52" s="62">
        <f t="shared" si="0"/>
        <v>3740</v>
      </c>
      <c r="N52" s="63"/>
      <c r="O52" s="62">
        <f t="shared" si="22"/>
        <v>0</v>
      </c>
      <c r="P52" s="64">
        <v>1</v>
      </c>
      <c r="Q52" s="62">
        <f t="shared" si="21"/>
        <v>1870</v>
      </c>
      <c r="R52" s="64"/>
      <c r="S52" s="62">
        <f t="shared" si="18"/>
        <v>0</v>
      </c>
      <c r="T52" s="64">
        <v>1</v>
      </c>
      <c r="U52" s="62">
        <f t="shared" si="13"/>
        <v>1870</v>
      </c>
      <c r="V52" s="65">
        <f t="shared" si="19"/>
        <v>0</v>
      </c>
      <c r="W52" s="66">
        <f t="shared" si="20"/>
        <v>0</v>
      </c>
      <c r="X52" s="67"/>
      <c r="AD52" s="220">
        <f t="shared" si="5"/>
        <v>2</v>
      </c>
      <c r="AE52" s="221">
        <f t="shared" si="4"/>
        <v>3740</v>
      </c>
    </row>
    <row r="53" spans="1:31" s="9" customFormat="1" ht="30" customHeight="1">
      <c r="A53" s="57">
        <v>49</v>
      </c>
      <c r="B53" s="70" t="s">
        <v>116</v>
      </c>
      <c r="C53" s="59" t="s">
        <v>64</v>
      </c>
      <c r="D53" s="60">
        <v>1</v>
      </c>
      <c r="E53" s="59" t="s">
        <v>64</v>
      </c>
      <c r="F53" s="60">
        <v>5</v>
      </c>
      <c r="G53" s="59">
        <v>5</v>
      </c>
      <c r="H53" s="61">
        <v>4</v>
      </c>
      <c r="I53" s="61">
        <v>2</v>
      </c>
      <c r="J53" s="61"/>
      <c r="K53" s="61">
        <v>2</v>
      </c>
      <c r="L53" s="62">
        <v>1500</v>
      </c>
      <c r="M53" s="62">
        <f t="shared" si="0"/>
        <v>3000</v>
      </c>
      <c r="N53" s="63"/>
      <c r="O53" s="62">
        <f t="shared" si="22"/>
        <v>0</v>
      </c>
      <c r="P53" s="64">
        <v>1</v>
      </c>
      <c r="Q53" s="62">
        <f t="shared" si="21"/>
        <v>1500</v>
      </c>
      <c r="R53" s="64"/>
      <c r="S53" s="62">
        <f t="shared" si="18"/>
        <v>0</v>
      </c>
      <c r="T53" s="64">
        <v>1</v>
      </c>
      <c r="U53" s="62">
        <f t="shared" si="13"/>
        <v>1500</v>
      </c>
      <c r="V53" s="65">
        <f t="shared" si="19"/>
        <v>0</v>
      </c>
      <c r="W53" s="66">
        <f t="shared" si="20"/>
        <v>0</v>
      </c>
      <c r="X53" s="67"/>
      <c r="AD53" s="220">
        <f t="shared" si="5"/>
        <v>2</v>
      </c>
      <c r="AE53" s="221">
        <f t="shared" si="4"/>
        <v>3000</v>
      </c>
    </row>
    <row r="54" spans="1:31" s="9" customFormat="1" ht="30" customHeight="1">
      <c r="A54" s="57">
        <v>50</v>
      </c>
      <c r="B54" s="70" t="s">
        <v>117</v>
      </c>
      <c r="C54" s="59" t="s">
        <v>79</v>
      </c>
      <c r="D54" s="60">
        <v>1</v>
      </c>
      <c r="E54" s="59" t="s">
        <v>79</v>
      </c>
      <c r="F54" s="60">
        <v>2</v>
      </c>
      <c r="G54" s="59">
        <v>2</v>
      </c>
      <c r="H54" s="61">
        <v>2</v>
      </c>
      <c r="I54" s="61">
        <v>5</v>
      </c>
      <c r="J54" s="82"/>
      <c r="K54" s="61">
        <v>5</v>
      </c>
      <c r="L54" s="62">
        <v>350</v>
      </c>
      <c r="M54" s="62">
        <f t="shared" si="0"/>
        <v>1750</v>
      </c>
      <c r="N54" s="63"/>
      <c r="O54" s="62">
        <f t="shared" si="22"/>
        <v>0</v>
      </c>
      <c r="P54" s="64"/>
      <c r="Q54" s="62">
        <f t="shared" si="21"/>
        <v>0</v>
      </c>
      <c r="R54" s="64">
        <v>5</v>
      </c>
      <c r="S54" s="62">
        <f t="shared" si="18"/>
        <v>1750</v>
      </c>
      <c r="T54" s="64"/>
      <c r="U54" s="62">
        <f t="shared" si="13"/>
        <v>0</v>
      </c>
      <c r="V54" s="65">
        <f t="shared" si="19"/>
        <v>0</v>
      </c>
      <c r="W54" s="66">
        <f t="shared" si="20"/>
        <v>0</v>
      </c>
      <c r="X54" s="67"/>
      <c r="AD54" s="220">
        <f t="shared" si="5"/>
        <v>5</v>
      </c>
      <c r="AE54" s="221">
        <f t="shared" si="4"/>
        <v>1750</v>
      </c>
    </row>
    <row r="55" spans="1:31" s="9" customFormat="1" ht="30" customHeight="1">
      <c r="A55" s="57">
        <v>51</v>
      </c>
      <c r="B55" s="70" t="s">
        <v>118</v>
      </c>
      <c r="C55" s="59" t="s">
        <v>79</v>
      </c>
      <c r="D55" s="60">
        <v>1</v>
      </c>
      <c r="E55" s="59" t="s">
        <v>79</v>
      </c>
      <c r="F55" s="60">
        <v>20</v>
      </c>
      <c r="G55" s="59">
        <v>20</v>
      </c>
      <c r="H55" s="61">
        <v>5</v>
      </c>
      <c r="I55" s="61">
        <v>4</v>
      </c>
      <c r="J55" s="61"/>
      <c r="K55" s="61">
        <v>4</v>
      </c>
      <c r="L55" s="62">
        <v>400</v>
      </c>
      <c r="M55" s="62">
        <f t="shared" si="0"/>
        <v>1600</v>
      </c>
      <c r="N55" s="63"/>
      <c r="O55" s="62">
        <f t="shared" si="22"/>
        <v>0</v>
      </c>
      <c r="P55" s="64">
        <v>2</v>
      </c>
      <c r="Q55" s="62">
        <f t="shared" si="21"/>
        <v>800</v>
      </c>
      <c r="R55" s="64"/>
      <c r="S55" s="62">
        <f t="shared" si="18"/>
        <v>0</v>
      </c>
      <c r="T55" s="64">
        <v>2</v>
      </c>
      <c r="U55" s="62">
        <f t="shared" si="13"/>
        <v>800</v>
      </c>
      <c r="V55" s="65">
        <f t="shared" si="19"/>
        <v>0</v>
      </c>
      <c r="W55" s="66">
        <f t="shared" si="20"/>
        <v>0</v>
      </c>
      <c r="X55" s="67"/>
      <c r="AD55" s="220">
        <f t="shared" si="5"/>
        <v>4</v>
      </c>
      <c r="AE55" s="221">
        <f t="shared" si="4"/>
        <v>1600</v>
      </c>
    </row>
    <row r="56" spans="1:31" s="9" customFormat="1" ht="30" customHeight="1">
      <c r="A56" s="57">
        <v>52</v>
      </c>
      <c r="B56" s="70" t="s">
        <v>119</v>
      </c>
      <c r="C56" s="59" t="s">
        <v>64</v>
      </c>
      <c r="D56" s="60">
        <v>1</v>
      </c>
      <c r="E56" s="59" t="s">
        <v>64</v>
      </c>
      <c r="F56" s="60">
        <v>5</v>
      </c>
      <c r="G56" s="59">
        <v>5</v>
      </c>
      <c r="H56" s="61">
        <v>4</v>
      </c>
      <c r="I56" s="61">
        <v>2</v>
      </c>
      <c r="J56" s="82"/>
      <c r="K56" s="61">
        <v>2</v>
      </c>
      <c r="L56" s="62">
        <v>960</v>
      </c>
      <c r="M56" s="62">
        <f t="shared" si="0"/>
        <v>1920</v>
      </c>
      <c r="N56" s="63"/>
      <c r="O56" s="62">
        <f t="shared" si="22"/>
        <v>0</v>
      </c>
      <c r="P56" s="64">
        <v>2</v>
      </c>
      <c r="Q56" s="62">
        <f t="shared" si="21"/>
        <v>1920</v>
      </c>
      <c r="R56" s="64"/>
      <c r="S56" s="62">
        <f t="shared" si="18"/>
        <v>0</v>
      </c>
      <c r="T56" s="64"/>
      <c r="U56" s="62">
        <f t="shared" si="13"/>
        <v>0</v>
      </c>
      <c r="V56" s="65">
        <f t="shared" si="19"/>
        <v>0</v>
      </c>
      <c r="W56" s="66">
        <f t="shared" si="20"/>
        <v>0</v>
      </c>
      <c r="X56" s="67"/>
      <c r="AD56" s="220">
        <f t="shared" si="5"/>
        <v>2</v>
      </c>
      <c r="AE56" s="221">
        <f t="shared" si="4"/>
        <v>1920</v>
      </c>
    </row>
    <row r="57" spans="1:31" s="9" customFormat="1" ht="30" customHeight="1">
      <c r="A57" s="57">
        <v>53</v>
      </c>
      <c r="B57" s="70" t="s">
        <v>120</v>
      </c>
      <c r="C57" s="59" t="s">
        <v>98</v>
      </c>
      <c r="D57" s="60">
        <v>1</v>
      </c>
      <c r="E57" s="59" t="s">
        <v>98</v>
      </c>
      <c r="F57" s="60">
        <v>6</v>
      </c>
      <c r="G57" s="59">
        <v>10</v>
      </c>
      <c r="H57" s="61">
        <v>5</v>
      </c>
      <c r="I57" s="61">
        <v>5</v>
      </c>
      <c r="J57" s="61"/>
      <c r="K57" s="61">
        <v>5</v>
      </c>
      <c r="L57" s="62">
        <v>2500</v>
      </c>
      <c r="M57" s="62">
        <f t="shared" si="0"/>
        <v>12500</v>
      </c>
      <c r="N57" s="63"/>
      <c r="O57" s="62"/>
      <c r="P57" s="64"/>
      <c r="Q57" s="62">
        <f t="shared" si="21"/>
        <v>0</v>
      </c>
      <c r="R57" s="64">
        <v>5</v>
      </c>
      <c r="S57" s="62">
        <f t="shared" si="18"/>
        <v>12500</v>
      </c>
      <c r="T57" s="64"/>
      <c r="U57" s="62">
        <f t="shared" si="13"/>
        <v>0</v>
      </c>
      <c r="V57" s="65">
        <f t="shared" si="19"/>
        <v>0</v>
      </c>
      <c r="W57" s="66">
        <f t="shared" si="20"/>
        <v>0</v>
      </c>
      <c r="X57" s="67"/>
      <c r="AD57" s="220">
        <f t="shared" si="5"/>
        <v>5</v>
      </c>
      <c r="AE57" s="221">
        <f t="shared" si="4"/>
        <v>12500</v>
      </c>
    </row>
    <row r="58" spans="1:31" s="9" customFormat="1" ht="30" customHeight="1">
      <c r="A58" s="57">
        <v>54</v>
      </c>
      <c r="B58" s="99" t="s">
        <v>121</v>
      </c>
      <c r="C58" s="59" t="s">
        <v>64</v>
      </c>
      <c r="D58" s="60">
        <v>1</v>
      </c>
      <c r="E58" s="59" t="s">
        <v>64</v>
      </c>
      <c r="F58" s="60">
        <v>1</v>
      </c>
      <c r="G58" s="59">
        <v>1</v>
      </c>
      <c r="H58" s="61">
        <v>4</v>
      </c>
      <c r="I58" s="61">
        <v>5</v>
      </c>
      <c r="J58" s="82"/>
      <c r="K58" s="61">
        <v>5</v>
      </c>
      <c r="L58" s="62">
        <v>1000</v>
      </c>
      <c r="M58" s="62">
        <f t="shared" si="0"/>
        <v>5000</v>
      </c>
      <c r="N58" s="63"/>
      <c r="O58" s="62">
        <f>N58*L58</f>
        <v>0</v>
      </c>
      <c r="P58" s="64">
        <v>3</v>
      </c>
      <c r="Q58" s="62">
        <f t="shared" si="21"/>
        <v>3000</v>
      </c>
      <c r="R58" s="64"/>
      <c r="S58" s="62">
        <f t="shared" si="18"/>
        <v>0</v>
      </c>
      <c r="T58" s="64">
        <v>2</v>
      </c>
      <c r="U58" s="62">
        <f t="shared" si="13"/>
        <v>2000</v>
      </c>
      <c r="V58" s="65">
        <f t="shared" si="19"/>
        <v>0</v>
      </c>
      <c r="W58" s="66">
        <f t="shared" si="20"/>
        <v>0</v>
      </c>
      <c r="X58" s="67"/>
      <c r="AD58" s="220">
        <f t="shared" si="5"/>
        <v>5</v>
      </c>
      <c r="AE58" s="221">
        <f t="shared" si="4"/>
        <v>5000</v>
      </c>
    </row>
    <row r="59" spans="1:31" s="9" customFormat="1" ht="30" customHeight="1">
      <c r="A59" s="57">
        <v>55</v>
      </c>
      <c r="B59" s="70" t="s">
        <v>122</v>
      </c>
      <c r="C59" s="59" t="s">
        <v>79</v>
      </c>
      <c r="D59" s="60">
        <v>1</v>
      </c>
      <c r="E59" s="59" t="s">
        <v>79</v>
      </c>
      <c r="F59" s="60">
        <v>10</v>
      </c>
      <c r="G59" s="59">
        <v>10</v>
      </c>
      <c r="H59" s="61">
        <v>30</v>
      </c>
      <c r="I59" s="61">
        <v>30</v>
      </c>
      <c r="J59" s="61"/>
      <c r="K59" s="61">
        <v>30</v>
      </c>
      <c r="L59" s="62">
        <v>80</v>
      </c>
      <c r="M59" s="62">
        <f t="shared" si="0"/>
        <v>2400</v>
      </c>
      <c r="N59" s="63"/>
      <c r="O59" s="62">
        <f>N59*L59</f>
        <v>0</v>
      </c>
      <c r="P59" s="64">
        <v>15</v>
      </c>
      <c r="Q59" s="62">
        <f t="shared" si="21"/>
        <v>1200</v>
      </c>
      <c r="R59" s="64"/>
      <c r="S59" s="62">
        <f t="shared" si="18"/>
        <v>0</v>
      </c>
      <c r="T59" s="64">
        <v>15</v>
      </c>
      <c r="U59" s="62">
        <f t="shared" si="13"/>
        <v>1200</v>
      </c>
      <c r="V59" s="65">
        <f t="shared" si="19"/>
        <v>0</v>
      </c>
      <c r="W59" s="66">
        <f t="shared" si="20"/>
        <v>0</v>
      </c>
      <c r="X59" s="67"/>
      <c r="AD59" s="220">
        <f t="shared" si="5"/>
        <v>30</v>
      </c>
      <c r="AE59" s="221">
        <f t="shared" si="4"/>
        <v>2400</v>
      </c>
    </row>
    <row r="60" spans="1:31" s="9" customFormat="1" ht="30" customHeight="1">
      <c r="A60" s="57">
        <v>56</v>
      </c>
      <c r="B60" s="70" t="s">
        <v>123</v>
      </c>
      <c r="C60" s="59" t="s">
        <v>64</v>
      </c>
      <c r="D60" s="60">
        <v>1</v>
      </c>
      <c r="E60" s="59" t="s">
        <v>64</v>
      </c>
      <c r="F60" s="60"/>
      <c r="G60" s="60"/>
      <c r="H60" s="82">
        <v>5</v>
      </c>
      <c r="I60" s="61">
        <v>4</v>
      </c>
      <c r="J60" s="82"/>
      <c r="K60" s="61">
        <v>4</v>
      </c>
      <c r="L60" s="62">
        <v>550</v>
      </c>
      <c r="M60" s="62">
        <f t="shared" si="0"/>
        <v>2200</v>
      </c>
      <c r="N60" s="63"/>
      <c r="O60" s="62">
        <f>N60*L60</f>
        <v>0</v>
      </c>
      <c r="P60" s="64">
        <v>2</v>
      </c>
      <c r="Q60" s="62">
        <f t="shared" si="21"/>
        <v>1100</v>
      </c>
      <c r="R60" s="64"/>
      <c r="S60" s="62">
        <f t="shared" si="18"/>
        <v>0</v>
      </c>
      <c r="T60" s="64">
        <v>2</v>
      </c>
      <c r="U60" s="62">
        <f t="shared" si="13"/>
        <v>1100</v>
      </c>
      <c r="V60" s="65">
        <f t="shared" si="19"/>
        <v>0</v>
      </c>
      <c r="W60" s="66">
        <f t="shared" si="20"/>
        <v>0</v>
      </c>
      <c r="X60" s="67"/>
      <c r="AD60" s="220">
        <f t="shared" si="5"/>
        <v>4</v>
      </c>
      <c r="AE60" s="221">
        <f t="shared" si="4"/>
        <v>2200</v>
      </c>
    </row>
    <row r="61" spans="1:31" s="9" customFormat="1" ht="30" customHeight="1">
      <c r="A61" s="57">
        <v>57</v>
      </c>
      <c r="B61" s="70" t="s">
        <v>124</v>
      </c>
      <c r="C61" s="59" t="s">
        <v>64</v>
      </c>
      <c r="D61" s="60">
        <v>1</v>
      </c>
      <c r="E61" s="59" t="s">
        <v>64</v>
      </c>
      <c r="F61" s="60"/>
      <c r="G61" s="60"/>
      <c r="H61" s="82">
        <v>4</v>
      </c>
      <c r="I61" s="61">
        <v>2</v>
      </c>
      <c r="J61" s="61"/>
      <c r="K61" s="61">
        <v>2</v>
      </c>
      <c r="L61" s="62">
        <v>850</v>
      </c>
      <c r="M61" s="62">
        <f t="shared" si="0"/>
        <v>1700</v>
      </c>
      <c r="N61" s="63"/>
      <c r="O61" s="62">
        <f>N61*L61</f>
        <v>0</v>
      </c>
      <c r="P61" s="64"/>
      <c r="Q61" s="62"/>
      <c r="R61" s="64">
        <v>2</v>
      </c>
      <c r="S61" s="62">
        <f t="shared" si="18"/>
        <v>1700</v>
      </c>
      <c r="T61" s="64"/>
      <c r="U61" s="62">
        <f t="shared" si="13"/>
        <v>0</v>
      </c>
      <c r="V61" s="65">
        <f t="shared" si="19"/>
        <v>0</v>
      </c>
      <c r="W61" s="66">
        <f t="shared" si="20"/>
        <v>0</v>
      </c>
      <c r="X61" s="67"/>
      <c r="AD61" s="220">
        <f t="shared" si="5"/>
        <v>2</v>
      </c>
      <c r="AE61" s="221">
        <f t="shared" si="4"/>
        <v>1700</v>
      </c>
    </row>
    <row r="62" spans="1:31" s="9" customFormat="1" ht="30" customHeight="1">
      <c r="A62" s="57">
        <v>58</v>
      </c>
      <c r="B62" s="100" t="s">
        <v>125</v>
      </c>
      <c r="C62" s="60" t="s">
        <v>10</v>
      </c>
      <c r="D62" s="60">
        <v>1</v>
      </c>
      <c r="E62" s="60" t="s">
        <v>10</v>
      </c>
      <c r="F62" s="60"/>
      <c r="G62" s="60"/>
      <c r="H62" s="82">
        <v>4</v>
      </c>
      <c r="I62" s="82">
        <v>5</v>
      </c>
      <c r="J62" s="82"/>
      <c r="K62" s="82">
        <v>5</v>
      </c>
      <c r="L62" s="97">
        <v>1200</v>
      </c>
      <c r="M62" s="62">
        <f t="shared" si="0"/>
        <v>6000</v>
      </c>
      <c r="N62" s="86"/>
      <c r="O62" s="62"/>
      <c r="P62" s="87"/>
      <c r="Q62" s="62">
        <f>P62*L62</f>
        <v>0</v>
      </c>
      <c r="R62" s="87">
        <v>5</v>
      </c>
      <c r="S62" s="62">
        <f t="shared" si="18"/>
        <v>6000</v>
      </c>
      <c r="T62" s="87"/>
      <c r="U62" s="62">
        <f t="shared" si="13"/>
        <v>0</v>
      </c>
      <c r="V62" s="74">
        <f t="shared" si="19"/>
        <v>0</v>
      </c>
      <c r="W62" s="75">
        <f t="shared" si="20"/>
        <v>0</v>
      </c>
      <c r="X62" s="67"/>
      <c r="AD62" s="220">
        <f t="shared" si="5"/>
        <v>5</v>
      </c>
      <c r="AE62" s="221">
        <f t="shared" si="4"/>
        <v>6000</v>
      </c>
    </row>
    <row r="63" spans="1:31" s="9" customFormat="1" ht="30" customHeight="1">
      <c r="A63" s="57">
        <v>59</v>
      </c>
      <c r="B63" s="99" t="s">
        <v>126</v>
      </c>
      <c r="C63" s="60" t="s">
        <v>64</v>
      </c>
      <c r="D63" s="60">
        <v>1</v>
      </c>
      <c r="E63" s="60" t="s">
        <v>64</v>
      </c>
      <c r="F63" s="60"/>
      <c r="G63" s="59">
        <v>6</v>
      </c>
      <c r="H63" s="61">
        <v>2</v>
      </c>
      <c r="I63" s="82">
        <v>4</v>
      </c>
      <c r="J63" s="61"/>
      <c r="K63" s="82">
        <v>4</v>
      </c>
      <c r="L63" s="97">
        <v>480</v>
      </c>
      <c r="M63" s="62">
        <f t="shared" si="0"/>
        <v>1920</v>
      </c>
      <c r="N63" s="98"/>
      <c r="O63" s="62">
        <f>N63*L63</f>
        <v>0</v>
      </c>
      <c r="P63" s="87">
        <v>2</v>
      </c>
      <c r="Q63" s="62">
        <f>P63*L63</f>
        <v>960</v>
      </c>
      <c r="R63" s="87"/>
      <c r="S63" s="62">
        <f t="shared" si="18"/>
        <v>0</v>
      </c>
      <c r="T63" s="87">
        <v>2</v>
      </c>
      <c r="U63" s="62">
        <f t="shared" si="13"/>
        <v>960</v>
      </c>
      <c r="V63" s="65" t="e">
        <f>#REF!-#REF!-#REF!-#REF!-#REF!</f>
        <v>#REF!</v>
      </c>
      <c r="W63" s="66" t="e">
        <f>#REF!-#REF!-#REF!-#REF!-#REF!</f>
        <v>#REF!</v>
      </c>
      <c r="X63" s="67"/>
      <c r="AD63" s="220">
        <f t="shared" si="5"/>
        <v>4</v>
      </c>
      <c r="AE63" s="221">
        <f t="shared" si="4"/>
        <v>1920</v>
      </c>
    </row>
    <row r="64" spans="1:31" s="9" customFormat="1" ht="30" customHeight="1">
      <c r="A64" s="57">
        <v>60</v>
      </c>
      <c r="B64" s="100" t="s">
        <v>127</v>
      </c>
      <c r="C64" s="60" t="s">
        <v>64</v>
      </c>
      <c r="D64" s="60">
        <v>1</v>
      </c>
      <c r="E64" s="60" t="s">
        <v>64</v>
      </c>
      <c r="F64" s="60">
        <v>6</v>
      </c>
      <c r="G64" s="59">
        <v>6</v>
      </c>
      <c r="H64" s="61">
        <v>4</v>
      </c>
      <c r="I64" s="82">
        <v>4</v>
      </c>
      <c r="J64" s="82"/>
      <c r="K64" s="82">
        <v>4</v>
      </c>
      <c r="L64" s="97">
        <v>800</v>
      </c>
      <c r="M64" s="62">
        <f t="shared" si="0"/>
        <v>3200</v>
      </c>
      <c r="N64" s="98"/>
      <c r="O64" s="62">
        <f>N64*L64</f>
        <v>0</v>
      </c>
      <c r="P64" s="87">
        <v>2</v>
      </c>
      <c r="Q64" s="62">
        <f>P64*L64</f>
        <v>1600</v>
      </c>
      <c r="R64" s="87"/>
      <c r="S64" s="62">
        <f t="shared" si="18"/>
        <v>0</v>
      </c>
      <c r="T64" s="87">
        <v>2</v>
      </c>
      <c r="U64" s="62">
        <f t="shared" si="13"/>
        <v>1600</v>
      </c>
      <c r="V64" s="65">
        <f aca="true" t="shared" si="23" ref="V64:V69">K60-N60-P60-R60-T60</f>
        <v>0</v>
      </c>
      <c r="W64" s="66">
        <f aca="true" t="shared" si="24" ref="W64:W69">M60-O60-Q60-S60-U60</f>
        <v>0</v>
      </c>
      <c r="X64" s="67"/>
      <c r="AD64" s="220">
        <f t="shared" si="5"/>
        <v>4</v>
      </c>
      <c r="AE64" s="221">
        <f t="shared" si="4"/>
        <v>3200</v>
      </c>
    </row>
    <row r="65" spans="1:31" s="9" customFormat="1" ht="30" customHeight="1">
      <c r="A65" s="57">
        <v>61</v>
      </c>
      <c r="B65" s="99" t="s">
        <v>128</v>
      </c>
      <c r="C65" s="33" t="s">
        <v>64</v>
      </c>
      <c r="D65" s="33">
        <v>1</v>
      </c>
      <c r="E65" s="34" t="s">
        <v>64</v>
      </c>
      <c r="F65" s="60"/>
      <c r="G65" s="59"/>
      <c r="H65" s="61"/>
      <c r="I65" s="44">
        <v>2</v>
      </c>
      <c r="J65" s="61"/>
      <c r="K65" s="44">
        <v>2</v>
      </c>
      <c r="L65" s="77">
        <v>1200</v>
      </c>
      <c r="M65" s="35">
        <f t="shared" si="0"/>
        <v>2400</v>
      </c>
      <c r="N65" s="78">
        <v>2</v>
      </c>
      <c r="O65" s="62">
        <f>N65*L65</f>
        <v>2400</v>
      </c>
      <c r="P65" s="34"/>
      <c r="Q65" s="34"/>
      <c r="R65" s="79"/>
      <c r="S65" s="80"/>
      <c r="T65" s="80"/>
      <c r="U65" s="80"/>
      <c r="V65" s="65">
        <f t="shared" si="23"/>
        <v>0</v>
      </c>
      <c r="W65" s="66">
        <f t="shared" si="24"/>
        <v>0</v>
      </c>
      <c r="X65" s="67"/>
      <c r="AD65" s="220">
        <f t="shared" si="5"/>
        <v>2</v>
      </c>
      <c r="AE65" s="221">
        <f t="shared" si="4"/>
        <v>2400</v>
      </c>
    </row>
    <row r="66" spans="1:31" s="9" customFormat="1" ht="30" customHeight="1">
      <c r="A66" s="57">
        <v>62</v>
      </c>
      <c r="B66" s="101" t="s">
        <v>129</v>
      </c>
      <c r="C66" s="102" t="s">
        <v>66</v>
      </c>
      <c r="D66" s="60">
        <v>1</v>
      </c>
      <c r="E66" s="59" t="s">
        <v>66</v>
      </c>
      <c r="F66" s="60">
        <v>1</v>
      </c>
      <c r="G66" s="59">
        <v>1</v>
      </c>
      <c r="H66" s="61">
        <v>2</v>
      </c>
      <c r="I66" s="61">
        <v>2</v>
      </c>
      <c r="J66" s="82"/>
      <c r="K66" s="61">
        <v>2</v>
      </c>
      <c r="L66" s="62">
        <v>4500</v>
      </c>
      <c r="M66" s="62">
        <f t="shared" si="0"/>
        <v>9000</v>
      </c>
      <c r="N66" s="63">
        <v>1</v>
      </c>
      <c r="O66" s="62">
        <f>N66*L66</f>
        <v>4500</v>
      </c>
      <c r="P66" s="64"/>
      <c r="Q66" s="62"/>
      <c r="R66" s="64">
        <v>1</v>
      </c>
      <c r="S66" s="62">
        <f>R66*L66</f>
        <v>4500</v>
      </c>
      <c r="T66" s="64"/>
      <c r="U66" s="62"/>
      <c r="V66" s="65">
        <f t="shared" si="23"/>
        <v>0</v>
      </c>
      <c r="W66" s="66">
        <f t="shared" si="24"/>
        <v>0</v>
      </c>
      <c r="X66" s="67"/>
      <c r="AD66" s="220">
        <f t="shared" si="5"/>
        <v>2</v>
      </c>
      <c r="AE66" s="221">
        <f t="shared" si="4"/>
        <v>9000</v>
      </c>
    </row>
    <row r="67" spans="1:31" s="9" customFormat="1" ht="30" customHeight="1">
      <c r="A67" s="57">
        <v>63</v>
      </c>
      <c r="B67" s="70" t="s">
        <v>130</v>
      </c>
      <c r="C67" s="59" t="s">
        <v>64</v>
      </c>
      <c r="D67" s="60">
        <v>1</v>
      </c>
      <c r="E67" s="59" t="s">
        <v>64</v>
      </c>
      <c r="F67" s="60">
        <v>1</v>
      </c>
      <c r="G67" s="59">
        <v>2</v>
      </c>
      <c r="H67" s="61">
        <v>2</v>
      </c>
      <c r="I67" s="61">
        <v>4</v>
      </c>
      <c r="J67" s="61"/>
      <c r="K67" s="61">
        <v>4</v>
      </c>
      <c r="L67" s="62">
        <v>380</v>
      </c>
      <c r="M67" s="62">
        <f t="shared" si="0"/>
        <v>1520</v>
      </c>
      <c r="N67" s="63"/>
      <c r="O67" s="62">
        <f>N67*L67</f>
        <v>0</v>
      </c>
      <c r="P67" s="64">
        <v>4</v>
      </c>
      <c r="Q67" s="62">
        <f aca="true" t="shared" si="25" ref="Q67:Q98">P67*L67</f>
        <v>1520</v>
      </c>
      <c r="R67" s="64"/>
      <c r="S67" s="62"/>
      <c r="T67" s="64"/>
      <c r="U67" s="62">
        <f aca="true" t="shared" si="26" ref="U67:U100">T67*L67</f>
        <v>0</v>
      </c>
      <c r="V67" s="65">
        <f t="shared" si="23"/>
        <v>0</v>
      </c>
      <c r="W67" s="66">
        <f t="shared" si="24"/>
        <v>0</v>
      </c>
      <c r="X67" s="67"/>
      <c r="AD67" s="220">
        <f t="shared" si="5"/>
        <v>4</v>
      </c>
      <c r="AE67" s="221">
        <f t="shared" si="4"/>
        <v>1520</v>
      </c>
    </row>
    <row r="68" spans="1:31" s="9" customFormat="1" ht="30" customHeight="1">
      <c r="A68" s="57">
        <v>64</v>
      </c>
      <c r="B68" s="70" t="s">
        <v>131</v>
      </c>
      <c r="C68" s="59" t="s">
        <v>74</v>
      </c>
      <c r="D68" s="60">
        <v>1</v>
      </c>
      <c r="E68" s="59" t="s">
        <v>74</v>
      </c>
      <c r="F68" s="60">
        <v>1</v>
      </c>
      <c r="G68" s="59">
        <v>2</v>
      </c>
      <c r="H68" s="61">
        <v>3</v>
      </c>
      <c r="I68" s="61">
        <v>2</v>
      </c>
      <c r="J68" s="82"/>
      <c r="K68" s="61">
        <v>2</v>
      </c>
      <c r="L68" s="62">
        <v>450</v>
      </c>
      <c r="M68" s="62">
        <f t="shared" si="0"/>
        <v>900</v>
      </c>
      <c r="N68" s="63"/>
      <c r="O68" s="62"/>
      <c r="P68" s="64"/>
      <c r="Q68" s="62">
        <f t="shared" si="25"/>
        <v>0</v>
      </c>
      <c r="R68" s="64">
        <v>1</v>
      </c>
      <c r="S68" s="62">
        <f>R68*L68</f>
        <v>450</v>
      </c>
      <c r="T68" s="64">
        <v>1</v>
      </c>
      <c r="U68" s="62">
        <f t="shared" si="26"/>
        <v>450</v>
      </c>
      <c r="V68" s="65">
        <f t="shared" si="23"/>
        <v>0</v>
      </c>
      <c r="W68" s="66">
        <f t="shared" si="24"/>
        <v>0</v>
      </c>
      <c r="X68" s="67"/>
      <c r="AD68" s="220">
        <f t="shared" si="5"/>
        <v>2</v>
      </c>
      <c r="AE68" s="221">
        <f t="shared" si="4"/>
        <v>900</v>
      </c>
    </row>
    <row r="69" spans="1:31" s="9" customFormat="1" ht="30" customHeight="1">
      <c r="A69" s="57">
        <v>65</v>
      </c>
      <c r="B69" s="71" t="s">
        <v>132</v>
      </c>
      <c r="C69" s="59" t="s">
        <v>79</v>
      </c>
      <c r="D69" s="60">
        <v>1</v>
      </c>
      <c r="E69" s="59" t="s">
        <v>79</v>
      </c>
      <c r="F69" s="60">
        <v>1</v>
      </c>
      <c r="G69" s="59">
        <v>1</v>
      </c>
      <c r="H69" s="61">
        <v>4</v>
      </c>
      <c r="I69" s="61">
        <v>6</v>
      </c>
      <c r="J69" s="61"/>
      <c r="K69" s="61">
        <v>6</v>
      </c>
      <c r="L69" s="62">
        <v>550</v>
      </c>
      <c r="M69" s="62">
        <f aca="true" t="shared" si="27" ref="M69:M116">K69*L69</f>
        <v>3300</v>
      </c>
      <c r="N69" s="63">
        <v>1</v>
      </c>
      <c r="O69" s="62">
        <f>N69*L69</f>
        <v>550</v>
      </c>
      <c r="P69" s="64">
        <v>2</v>
      </c>
      <c r="Q69" s="62">
        <f t="shared" si="25"/>
        <v>1100</v>
      </c>
      <c r="R69" s="64">
        <v>2</v>
      </c>
      <c r="S69" s="62">
        <f>R69*L69</f>
        <v>1100</v>
      </c>
      <c r="T69" s="64">
        <v>1</v>
      </c>
      <c r="U69" s="62">
        <f t="shared" si="26"/>
        <v>550</v>
      </c>
      <c r="V69" s="65">
        <f t="shared" si="23"/>
        <v>0</v>
      </c>
      <c r="W69" s="66">
        <f t="shared" si="24"/>
        <v>0</v>
      </c>
      <c r="X69" s="67"/>
      <c r="AD69" s="220">
        <f t="shared" si="5"/>
        <v>6</v>
      </c>
      <c r="AE69" s="221">
        <f t="shared" si="4"/>
        <v>3300</v>
      </c>
    </row>
    <row r="70" spans="1:31" s="9" customFormat="1" ht="30" customHeight="1">
      <c r="A70" s="57">
        <v>66</v>
      </c>
      <c r="B70" s="70" t="s">
        <v>133</v>
      </c>
      <c r="C70" s="59" t="s">
        <v>66</v>
      </c>
      <c r="D70" s="60">
        <v>1</v>
      </c>
      <c r="E70" s="59" t="s">
        <v>66</v>
      </c>
      <c r="F70" s="60">
        <v>2</v>
      </c>
      <c r="G70" s="59">
        <v>2</v>
      </c>
      <c r="H70" s="61">
        <v>2</v>
      </c>
      <c r="I70" s="61">
        <v>2</v>
      </c>
      <c r="J70" s="82"/>
      <c r="K70" s="61">
        <v>2</v>
      </c>
      <c r="L70" s="62">
        <v>3400</v>
      </c>
      <c r="M70" s="62">
        <f t="shared" si="27"/>
        <v>6800</v>
      </c>
      <c r="N70" s="63"/>
      <c r="O70" s="62"/>
      <c r="P70" s="64">
        <v>1</v>
      </c>
      <c r="Q70" s="62">
        <f t="shared" si="25"/>
        <v>3400</v>
      </c>
      <c r="R70" s="64"/>
      <c r="S70" s="62"/>
      <c r="T70" s="64">
        <v>1</v>
      </c>
      <c r="U70" s="62">
        <f t="shared" si="26"/>
        <v>3400</v>
      </c>
      <c r="V70" s="65" t="e">
        <f>#REF!-#REF!-#REF!-#REF!-#REF!</f>
        <v>#REF!</v>
      </c>
      <c r="W70" s="66" t="e">
        <f>#REF!-#REF!-#REF!-#REF!-#REF!</f>
        <v>#REF!</v>
      </c>
      <c r="X70" s="67"/>
      <c r="AD70" s="220">
        <f t="shared" si="5"/>
        <v>2</v>
      </c>
      <c r="AE70" s="221">
        <f aca="true" t="shared" si="28" ref="AE70:AE116">O70+Q70+S70+U70</f>
        <v>6800</v>
      </c>
    </row>
    <row r="71" spans="1:31" s="9" customFormat="1" ht="30" customHeight="1">
      <c r="A71" s="57">
        <v>67</v>
      </c>
      <c r="B71" s="70" t="s">
        <v>134</v>
      </c>
      <c r="C71" s="59" t="s">
        <v>74</v>
      </c>
      <c r="D71" s="60">
        <v>1</v>
      </c>
      <c r="E71" s="59" t="s">
        <v>74</v>
      </c>
      <c r="F71" s="60">
        <v>5</v>
      </c>
      <c r="G71" s="59">
        <v>5</v>
      </c>
      <c r="H71" s="61">
        <v>2</v>
      </c>
      <c r="I71" s="61">
        <v>2</v>
      </c>
      <c r="J71" s="61"/>
      <c r="K71" s="61">
        <v>2</v>
      </c>
      <c r="L71" s="62">
        <v>250</v>
      </c>
      <c r="M71" s="62">
        <f t="shared" si="27"/>
        <v>500</v>
      </c>
      <c r="N71" s="63"/>
      <c r="O71" s="62">
        <f>N71*L71</f>
        <v>0</v>
      </c>
      <c r="P71" s="64"/>
      <c r="Q71" s="62">
        <f t="shared" si="25"/>
        <v>0</v>
      </c>
      <c r="R71" s="64">
        <v>1</v>
      </c>
      <c r="S71" s="62">
        <f aca="true" t="shared" si="29" ref="S71:S89">R71*L71</f>
        <v>250</v>
      </c>
      <c r="T71" s="64">
        <v>1</v>
      </c>
      <c r="U71" s="62">
        <f t="shared" si="26"/>
        <v>250</v>
      </c>
      <c r="V71" s="65">
        <f aca="true" t="shared" si="30" ref="V71:V88">K66-N66-P66-R66-T66</f>
        <v>0</v>
      </c>
      <c r="W71" s="66">
        <f aca="true" t="shared" si="31" ref="W71:W88">M66-O66-Q66-S66-U66</f>
        <v>0</v>
      </c>
      <c r="X71" s="67"/>
      <c r="AD71" s="220">
        <f t="shared" si="5"/>
        <v>2</v>
      </c>
      <c r="AE71" s="221">
        <f t="shared" si="28"/>
        <v>500</v>
      </c>
    </row>
    <row r="72" spans="1:31" s="9" customFormat="1" ht="30" customHeight="1">
      <c r="A72" s="57">
        <v>68</v>
      </c>
      <c r="B72" s="71" t="s">
        <v>135</v>
      </c>
      <c r="C72" s="59" t="s">
        <v>64</v>
      </c>
      <c r="D72" s="60">
        <v>1</v>
      </c>
      <c r="E72" s="59" t="s">
        <v>64</v>
      </c>
      <c r="F72" s="60">
        <v>8</v>
      </c>
      <c r="G72" s="59">
        <v>1</v>
      </c>
      <c r="H72" s="61">
        <v>4</v>
      </c>
      <c r="I72" s="61">
        <v>4</v>
      </c>
      <c r="J72" s="82"/>
      <c r="K72" s="61">
        <v>4</v>
      </c>
      <c r="L72" s="62">
        <v>7650</v>
      </c>
      <c r="M72" s="62">
        <f t="shared" si="27"/>
        <v>30600</v>
      </c>
      <c r="N72" s="63">
        <v>1</v>
      </c>
      <c r="O72" s="62">
        <f>N72*L72</f>
        <v>7650</v>
      </c>
      <c r="P72" s="64">
        <v>1</v>
      </c>
      <c r="Q72" s="62">
        <f t="shared" si="25"/>
        <v>7650</v>
      </c>
      <c r="R72" s="64">
        <v>1</v>
      </c>
      <c r="S72" s="62">
        <f t="shared" si="29"/>
        <v>7650</v>
      </c>
      <c r="T72" s="64">
        <v>1</v>
      </c>
      <c r="U72" s="62">
        <f t="shared" si="26"/>
        <v>7650</v>
      </c>
      <c r="V72" s="65">
        <f t="shared" si="30"/>
        <v>0</v>
      </c>
      <c r="W72" s="66">
        <f t="shared" si="31"/>
        <v>0</v>
      </c>
      <c r="X72" s="67"/>
      <c r="AD72" s="220">
        <f aca="true" t="shared" si="32" ref="AD72:AD116">N72+P72+R72+T72</f>
        <v>4</v>
      </c>
      <c r="AE72" s="221">
        <f t="shared" si="28"/>
        <v>30600</v>
      </c>
    </row>
    <row r="73" spans="1:31" s="9" customFormat="1" ht="30" customHeight="1">
      <c r="A73" s="57">
        <v>69</v>
      </c>
      <c r="B73" s="103" t="s">
        <v>136</v>
      </c>
      <c r="C73" s="59" t="s">
        <v>137</v>
      </c>
      <c r="D73" s="60">
        <v>1</v>
      </c>
      <c r="E73" s="59" t="s">
        <v>137</v>
      </c>
      <c r="F73" s="60"/>
      <c r="G73" s="59">
        <v>10</v>
      </c>
      <c r="H73" s="61">
        <v>60</v>
      </c>
      <c r="I73" s="61">
        <v>40</v>
      </c>
      <c r="J73" s="61"/>
      <c r="K73" s="61">
        <v>40</v>
      </c>
      <c r="L73" s="62">
        <v>800</v>
      </c>
      <c r="M73" s="62">
        <f t="shared" si="27"/>
        <v>32000</v>
      </c>
      <c r="N73" s="63">
        <v>10</v>
      </c>
      <c r="O73" s="62">
        <f>N73*L73</f>
        <v>8000</v>
      </c>
      <c r="P73" s="64">
        <v>10</v>
      </c>
      <c r="Q73" s="62">
        <f t="shared" si="25"/>
        <v>8000</v>
      </c>
      <c r="R73" s="64">
        <v>10</v>
      </c>
      <c r="S73" s="62">
        <f t="shared" si="29"/>
        <v>8000</v>
      </c>
      <c r="T73" s="64">
        <v>10</v>
      </c>
      <c r="U73" s="62">
        <f t="shared" si="26"/>
        <v>8000</v>
      </c>
      <c r="V73" s="65">
        <f t="shared" si="30"/>
        <v>0</v>
      </c>
      <c r="W73" s="66">
        <f t="shared" si="31"/>
        <v>0</v>
      </c>
      <c r="X73" s="67"/>
      <c r="AD73" s="220">
        <f t="shared" si="32"/>
        <v>40</v>
      </c>
      <c r="AE73" s="221">
        <f t="shared" si="28"/>
        <v>32000</v>
      </c>
    </row>
    <row r="74" spans="1:31" s="9" customFormat="1" ht="30" customHeight="1">
      <c r="A74" s="57">
        <v>70</v>
      </c>
      <c r="B74" s="104" t="s">
        <v>138</v>
      </c>
      <c r="C74" s="102" t="s">
        <v>79</v>
      </c>
      <c r="D74" s="60">
        <v>1</v>
      </c>
      <c r="E74" s="59" t="s">
        <v>79</v>
      </c>
      <c r="F74" s="34"/>
      <c r="G74" s="105"/>
      <c r="H74" s="61">
        <v>2</v>
      </c>
      <c r="I74" s="61">
        <v>2</v>
      </c>
      <c r="J74" s="82"/>
      <c r="K74" s="61">
        <v>2</v>
      </c>
      <c r="L74" s="62">
        <v>220</v>
      </c>
      <c r="M74" s="62">
        <f t="shared" si="27"/>
        <v>440</v>
      </c>
      <c r="N74" s="63"/>
      <c r="O74" s="62"/>
      <c r="P74" s="64">
        <v>1</v>
      </c>
      <c r="Q74" s="62">
        <f t="shared" si="25"/>
        <v>220</v>
      </c>
      <c r="R74" s="64"/>
      <c r="S74" s="62">
        <f t="shared" si="29"/>
        <v>0</v>
      </c>
      <c r="T74" s="64">
        <v>1</v>
      </c>
      <c r="U74" s="62">
        <f t="shared" si="26"/>
        <v>220</v>
      </c>
      <c r="V74" s="65">
        <f t="shared" si="30"/>
        <v>0</v>
      </c>
      <c r="W74" s="66">
        <f t="shared" si="31"/>
        <v>0</v>
      </c>
      <c r="X74" s="67"/>
      <c r="AD74" s="220">
        <f t="shared" si="32"/>
        <v>2</v>
      </c>
      <c r="AE74" s="221">
        <f t="shared" si="28"/>
        <v>440</v>
      </c>
    </row>
    <row r="75" spans="1:31" s="9" customFormat="1" ht="30" customHeight="1">
      <c r="A75" s="57">
        <v>71</v>
      </c>
      <c r="B75" s="70" t="s">
        <v>139</v>
      </c>
      <c r="C75" s="59" t="s">
        <v>72</v>
      </c>
      <c r="D75" s="60">
        <v>1</v>
      </c>
      <c r="E75" s="59" t="s">
        <v>72</v>
      </c>
      <c r="F75" s="60"/>
      <c r="G75" s="60"/>
      <c r="H75" s="82">
        <v>12</v>
      </c>
      <c r="I75" s="61">
        <v>10</v>
      </c>
      <c r="J75" s="61"/>
      <c r="K75" s="61">
        <v>10</v>
      </c>
      <c r="L75" s="62">
        <v>250</v>
      </c>
      <c r="M75" s="62">
        <f t="shared" si="27"/>
        <v>2500</v>
      </c>
      <c r="N75" s="63"/>
      <c r="O75" s="62">
        <f>N75*L75</f>
        <v>0</v>
      </c>
      <c r="P75" s="64">
        <v>10</v>
      </c>
      <c r="Q75" s="62">
        <f t="shared" si="25"/>
        <v>2500</v>
      </c>
      <c r="R75" s="64"/>
      <c r="S75" s="62">
        <f t="shared" si="29"/>
        <v>0</v>
      </c>
      <c r="T75" s="64"/>
      <c r="U75" s="62">
        <f t="shared" si="26"/>
        <v>0</v>
      </c>
      <c r="V75" s="65">
        <f t="shared" si="30"/>
        <v>0</v>
      </c>
      <c r="W75" s="66">
        <f t="shared" si="31"/>
        <v>0</v>
      </c>
      <c r="X75" s="67"/>
      <c r="AD75" s="220">
        <f t="shared" si="32"/>
        <v>10</v>
      </c>
      <c r="AE75" s="221">
        <f t="shared" si="28"/>
        <v>2500</v>
      </c>
    </row>
    <row r="76" spans="1:31" s="9" customFormat="1" ht="30" customHeight="1">
      <c r="A76" s="57">
        <v>72</v>
      </c>
      <c r="B76" s="70" t="s">
        <v>140</v>
      </c>
      <c r="C76" s="59" t="s">
        <v>10</v>
      </c>
      <c r="D76" s="60">
        <v>1</v>
      </c>
      <c r="E76" s="59" t="s">
        <v>10</v>
      </c>
      <c r="F76" s="60">
        <v>5</v>
      </c>
      <c r="G76" s="59">
        <v>4</v>
      </c>
      <c r="H76" s="61">
        <v>2</v>
      </c>
      <c r="I76" s="61">
        <v>4</v>
      </c>
      <c r="J76" s="82"/>
      <c r="K76" s="61">
        <v>4</v>
      </c>
      <c r="L76" s="62">
        <v>890</v>
      </c>
      <c r="M76" s="62">
        <f t="shared" si="27"/>
        <v>3560</v>
      </c>
      <c r="N76" s="63"/>
      <c r="O76" s="62"/>
      <c r="P76" s="64"/>
      <c r="Q76" s="62">
        <f t="shared" si="25"/>
        <v>0</v>
      </c>
      <c r="R76" s="64">
        <v>4</v>
      </c>
      <c r="S76" s="62">
        <f t="shared" si="29"/>
        <v>3560</v>
      </c>
      <c r="T76" s="64"/>
      <c r="U76" s="62">
        <f t="shared" si="26"/>
        <v>0</v>
      </c>
      <c r="V76" s="65">
        <f t="shared" si="30"/>
        <v>0</v>
      </c>
      <c r="W76" s="66">
        <f t="shared" si="31"/>
        <v>0</v>
      </c>
      <c r="X76" s="67"/>
      <c r="AD76" s="220">
        <f t="shared" si="32"/>
        <v>4</v>
      </c>
      <c r="AE76" s="221">
        <f t="shared" si="28"/>
        <v>3560</v>
      </c>
    </row>
    <row r="77" spans="1:31" s="9" customFormat="1" ht="30" customHeight="1">
      <c r="A77" s="57">
        <v>73</v>
      </c>
      <c r="B77" s="70" t="s">
        <v>141</v>
      </c>
      <c r="C77" s="59" t="s">
        <v>64</v>
      </c>
      <c r="D77" s="60">
        <v>1</v>
      </c>
      <c r="E77" s="59" t="s">
        <v>64</v>
      </c>
      <c r="F77" s="60"/>
      <c r="G77" s="60"/>
      <c r="H77" s="82">
        <v>5</v>
      </c>
      <c r="I77" s="61">
        <v>6</v>
      </c>
      <c r="J77" s="61"/>
      <c r="K77" s="61">
        <v>6</v>
      </c>
      <c r="L77" s="62">
        <v>650</v>
      </c>
      <c r="M77" s="62">
        <f t="shared" si="27"/>
        <v>3900</v>
      </c>
      <c r="N77" s="63"/>
      <c r="O77" s="62"/>
      <c r="P77" s="64">
        <v>2</v>
      </c>
      <c r="Q77" s="62">
        <f t="shared" si="25"/>
        <v>1300</v>
      </c>
      <c r="R77" s="64">
        <v>2</v>
      </c>
      <c r="S77" s="62">
        <f t="shared" si="29"/>
        <v>1300</v>
      </c>
      <c r="T77" s="64">
        <v>2</v>
      </c>
      <c r="U77" s="62">
        <f t="shared" si="26"/>
        <v>1300</v>
      </c>
      <c r="V77" s="65">
        <f t="shared" si="30"/>
        <v>0</v>
      </c>
      <c r="W77" s="66">
        <f t="shared" si="31"/>
        <v>0</v>
      </c>
      <c r="X77" s="67"/>
      <c r="AD77" s="220">
        <f t="shared" si="32"/>
        <v>6</v>
      </c>
      <c r="AE77" s="221">
        <f t="shared" si="28"/>
        <v>3900</v>
      </c>
    </row>
    <row r="78" spans="1:31" s="9" customFormat="1" ht="30" customHeight="1">
      <c r="A78" s="57">
        <v>74</v>
      </c>
      <c r="B78" s="70" t="s">
        <v>142</v>
      </c>
      <c r="C78" s="106" t="s">
        <v>72</v>
      </c>
      <c r="D78" s="12">
        <v>1</v>
      </c>
      <c r="E78" s="106" t="s">
        <v>72</v>
      </c>
      <c r="F78" s="60">
        <v>10</v>
      </c>
      <c r="G78" s="60">
        <v>10</v>
      </c>
      <c r="H78" s="82">
        <v>20</v>
      </c>
      <c r="I78" s="61">
        <v>20</v>
      </c>
      <c r="J78" s="82"/>
      <c r="K78" s="61">
        <v>20</v>
      </c>
      <c r="L78" s="62">
        <v>70</v>
      </c>
      <c r="M78" s="62">
        <f t="shared" si="27"/>
        <v>1400</v>
      </c>
      <c r="N78" s="107"/>
      <c r="O78" s="108"/>
      <c r="P78" s="109"/>
      <c r="Q78" s="62">
        <f t="shared" si="25"/>
        <v>0</v>
      </c>
      <c r="R78" s="109">
        <v>10</v>
      </c>
      <c r="S78" s="62">
        <f t="shared" si="29"/>
        <v>700</v>
      </c>
      <c r="T78" s="109">
        <v>10</v>
      </c>
      <c r="U78" s="62">
        <f t="shared" si="26"/>
        <v>700</v>
      </c>
      <c r="V78" s="65">
        <f t="shared" si="30"/>
        <v>0</v>
      </c>
      <c r="W78" s="66">
        <f t="shared" si="31"/>
        <v>0</v>
      </c>
      <c r="X78" s="67"/>
      <c r="AD78" s="220">
        <f t="shared" si="32"/>
        <v>20</v>
      </c>
      <c r="AE78" s="221">
        <f t="shared" si="28"/>
        <v>1400</v>
      </c>
    </row>
    <row r="79" spans="1:31" s="9" customFormat="1" ht="30" customHeight="1">
      <c r="A79" s="57">
        <v>75</v>
      </c>
      <c r="B79" s="110" t="s">
        <v>143</v>
      </c>
      <c r="C79" s="60" t="s">
        <v>84</v>
      </c>
      <c r="D79" s="60">
        <v>1</v>
      </c>
      <c r="E79" s="60" t="s">
        <v>84</v>
      </c>
      <c r="F79" s="60">
        <v>30</v>
      </c>
      <c r="G79" s="59">
        <v>30</v>
      </c>
      <c r="H79" s="82">
        <v>32</v>
      </c>
      <c r="I79" s="82">
        <v>32</v>
      </c>
      <c r="J79" s="61"/>
      <c r="K79" s="82">
        <v>32</v>
      </c>
      <c r="L79" s="97">
        <v>650</v>
      </c>
      <c r="M79" s="62">
        <f t="shared" si="27"/>
        <v>20800</v>
      </c>
      <c r="N79" s="98"/>
      <c r="O79" s="62">
        <f aca="true" t="shared" si="33" ref="O79:O89">N79*L79</f>
        <v>0</v>
      </c>
      <c r="P79" s="87">
        <v>20</v>
      </c>
      <c r="Q79" s="62">
        <f t="shared" si="25"/>
        <v>13000</v>
      </c>
      <c r="R79" s="87">
        <v>12</v>
      </c>
      <c r="S79" s="62">
        <f t="shared" si="29"/>
        <v>7800</v>
      </c>
      <c r="T79" s="87"/>
      <c r="U79" s="62">
        <f t="shared" si="26"/>
        <v>0</v>
      </c>
      <c r="V79" s="65">
        <f t="shared" si="30"/>
        <v>0</v>
      </c>
      <c r="W79" s="66">
        <f t="shared" si="31"/>
        <v>0</v>
      </c>
      <c r="X79" s="67"/>
      <c r="AD79" s="220">
        <f t="shared" si="32"/>
        <v>32</v>
      </c>
      <c r="AE79" s="221">
        <f t="shared" si="28"/>
        <v>20800</v>
      </c>
    </row>
    <row r="80" spans="1:31" s="9" customFormat="1" ht="30" customHeight="1">
      <c r="A80" s="57">
        <v>76</v>
      </c>
      <c r="B80" s="111" t="s">
        <v>144</v>
      </c>
      <c r="C80" s="112" t="s">
        <v>84</v>
      </c>
      <c r="D80" s="113">
        <v>1</v>
      </c>
      <c r="E80" s="112" t="s">
        <v>84</v>
      </c>
      <c r="F80" s="60">
        <v>1</v>
      </c>
      <c r="G80" s="59">
        <v>2</v>
      </c>
      <c r="H80" s="61">
        <v>4</v>
      </c>
      <c r="I80" s="114">
        <v>4</v>
      </c>
      <c r="J80" s="82"/>
      <c r="K80" s="114">
        <v>4</v>
      </c>
      <c r="L80" s="115">
        <v>2200</v>
      </c>
      <c r="M80" s="62">
        <f t="shared" si="27"/>
        <v>8800</v>
      </c>
      <c r="N80" s="116">
        <v>2</v>
      </c>
      <c r="O80" s="62">
        <f t="shared" si="33"/>
        <v>4400</v>
      </c>
      <c r="P80" s="117"/>
      <c r="Q80" s="62">
        <f t="shared" si="25"/>
        <v>0</v>
      </c>
      <c r="R80" s="117">
        <v>2</v>
      </c>
      <c r="S80" s="62">
        <f t="shared" si="29"/>
        <v>4400</v>
      </c>
      <c r="T80" s="117"/>
      <c r="U80" s="62">
        <f t="shared" si="26"/>
        <v>0</v>
      </c>
      <c r="V80" s="65">
        <f t="shared" si="30"/>
        <v>0</v>
      </c>
      <c r="W80" s="66">
        <f t="shared" si="31"/>
        <v>0</v>
      </c>
      <c r="X80" s="67"/>
      <c r="AD80" s="220">
        <f t="shared" si="32"/>
        <v>4</v>
      </c>
      <c r="AE80" s="221">
        <f t="shared" si="28"/>
        <v>8800</v>
      </c>
    </row>
    <row r="81" spans="1:31" s="9" customFormat="1" ht="30" customHeight="1">
      <c r="A81" s="57">
        <v>77</v>
      </c>
      <c r="B81" s="118" t="s">
        <v>145</v>
      </c>
      <c r="C81" s="119" t="s">
        <v>64</v>
      </c>
      <c r="D81" s="119">
        <v>1</v>
      </c>
      <c r="E81" s="119" t="s">
        <v>30</v>
      </c>
      <c r="F81" s="60"/>
      <c r="G81" s="59"/>
      <c r="H81" s="61"/>
      <c r="I81" s="120">
        <v>1</v>
      </c>
      <c r="J81" s="61"/>
      <c r="K81" s="120">
        <v>1</v>
      </c>
      <c r="L81" s="121">
        <v>6500</v>
      </c>
      <c r="M81" s="62">
        <f t="shared" si="27"/>
        <v>6500</v>
      </c>
      <c r="N81" s="122"/>
      <c r="O81" s="62">
        <f t="shared" si="33"/>
        <v>0</v>
      </c>
      <c r="P81" s="123"/>
      <c r="Q81" s="62">
        <f t="shared" si="25"/>
        <v>0</v>
      </c>
      <c r="R81" s="124"/>
      <c r="S81" s="62">
        <f t="shared" si="29"/>
        <v>0</v>
      </c>
      <c r="T81" s="124">
        <v>1</v>
      </c>
      <c r="U81" s="62">
        <f t="shared" si="26"/>
        <v>6500</v>
      </c>
      <c r="V81" s="65">
        <f t="shared" si="30"/>
        <v>0</v>
      </c>
      <c r="W81" s="66">
        <f t="shared" si="31"/>
        <v>0</v>
      </c>
      <c r="X81" s="67"/>
      <c r="AD81" s="220">
        <f t="shared" si="32"/>
        <v>1</v>
      </c>
      <c r="AE81" s="221">
        <f t="shared" si="28"/>
        <v>6500</v>
      </c>
    </row>
    <row r="82" spans="1:31" s="9" customFormat="1" ht="30" customHeight="1">
      <c r="A82" s="57">
        <v>78</v>
      </c>
      <c r="B82" s="118" t="s">
        <v>146</v>
      </c>
      <c r="C82" s="119" t="s">
        <v>64</v>
      </c>
      <c r="D82" s="119">
        <v>1</v>
      </c>
      <c r="E82" s="119" t="s">
        <v>30</v>
      </c>
      <c r="F82" s="60"/>
      <c r="G82" s="59"/>
      <c r="H82" s="61"/>
      <c r="I82" s="120">
        <v>1</v>
      </c>
      <c r="J82" s="82"/>
      <c r="K82" s="120">
        <v>1</v>
      </c>
      <c r="L82" s="121">
        <v>6500</v>
      </c>
      <c r="M82" s="62">
        <f t="shared" si="27"/>
        <v>6500</v>
      </c>
      <c r="N82" s="122"/>
      <c r="O82" s="62">
        <f t="shared" si="33"/>
        <v>0</v>
      </c>
      <c r="P82" s="123"/>
      <c r="Q82" s="62">
        <f t="shared" si="25"/>
        <v>0</v>
      </c>
      <c r="R82" s="123"/>
      <c r="S82" s="62">
        <f t="shared" si="29"/>
        <v>0</v>
      </c>
      <c r="T82" s="123">
        <v>1</v>
      </c>
      <c r="U82" s="62">
        <f t="shared" si="26"/>
        <v>6500</v>
      </c>
      <c r="V82" s="65">
        <f t="shared" si="30"/>
        <v>0</v>
      </c>
      <c r="W82" s="66">
        <f t="shared" si="31"/>
        <v>0</v>
      </c>
      <c r="X82" s="67"/>
      <c r="AD82" s="220">
        <f t="shared" si="32"/>
        <v>1</v>
      </c>
      <c r="AE82" s="221">
        <f t="shared" si="28"/>
        <v>6500</v>
      </c>
    </row>
    <row r="83" spans="1:31" s="9" customFormat="1" ht="30" customHeight="1">
      <c r="A83" s="57">
        <v>79</v>
      </c>
      <c r="B83" s="125" t="s">
        <v>147</v>
      </c>
      <c r="C83" s="126" t="s">
        <v>79</v>
      </c>
      <c r="D83" s="119">
        <v>1</v>
      </c>
      <c r="E83" s="126" t="s">
        <v>79</v>
      </c>
      <c r="F83" s="60">
        <v>1</v>
      </c>
      <c r="G83" s="59">
        <v>1</v>
      </c>
      <c r="H83" s="61">
        <v>1</v>
      </c>
      <c r="I83" s="127">
        <v>1</v>
      </c>
      <c r="J83" s="61"/>
      <c r="K83" s="127">
        <v>1</v>
      </c>
      <c r="L83" s="128">
        <v>1550</v>
      </c>
      <c r="M83" s="62">
        <f t="shared" si="27"/>
        <v>1550</v>
      </c>
      <c r="N83" s="129"/>
      <c r="O83" s="62">
        <f t="shared" si="33"/>
        <v>0</v>
      </c>
      <c r="P83" s="130">
        <v>1</v>
      </c>
      <c r="Q83" s="62">
        <f t="shared" si="25"/>
        <v>1550</v>
      </c>
      <c r="R83" s="130"/>
      <c r="S83" s="62">
        <f t="shared" si="29"/>
        <v>0</v>
      </c>
      <c r="T83" s="130"/>
      <c r="U83" s="62">
        <f t="shared" si="26"/>
        <v>0</v>
      </c>
      <c r="V83" s="65">
        <f t="shared" si="30"/>
        <v>0</v>
      </c>
      <c r="W83" s="66">
        <f t="shared" si="31"/>
        <v>0</v>
      </c>
      <c r="X83" s="67"/>
      <c r="AD83" s="220">
        <f t="shared" si="32"/>
        <v>1</v>
      </c>
      <c r="AE83" s="221">
        <f t="shared" si="28"/>
        <v>1550</v>
      </c>
    </row>
    <row r="84" spans="1:31" s="9" customFormat="1" ht="30" customHeight="1">
      <c r="A84" s="57">
        <v>80</v>
      </c>
      <c r="B84" s="131" t="s">
        <v>189</v>
      </c>
      <c r="C84" s="132" t="s">
        <v>84</v>
      </c>
      <c r="D84" s="133">
        <v>1</v>
      </c>
      <c r="E84" s="132" t="s">
        <v>84</v>
      </c>
      <c r="F84" s="60"/>
      <c r="G84" s="59">
        <v>2</v>
      </c>
      <c r="H84" s="114">
        <v>1</v>
      </c>
      <c r="I84" s="134">
        <v>1</v>
      </c>
      <c r="J84" s="82"/>
      <c r="K84" s="134">
        <v>1</v>
      </c>
      <c r="L84" s="135">
        <v>160</v>
      </c>
      <c r="M84" s="62">
        <f t="shared" si="27"/>
        <v>160</v>
      </c>
      <c r="N84" s="136">
        <v>1</v>
      </c>
      <c r="O84" s="62">
        <f t="shared" si="33"/>
        <v>160</v>
      </c>
      <c r="P84" s="137"/>
      <c r="Q84" s="62">
        <f t="shared" si="25"/>
        <v>0</v>
      </c>
      <c r="R84" s="137"/>
      <c r="S84" s="62">
        <f t="shared" si="29"/>
        <v>0</v>
      </c>
      <c r="T84" s="137"/>
      <c r="U84" s="62">
        <f t="shared" si="26"/>
        <v>0</v>
      </c>
      <c r="V84" s="65">
        <f t="shared" si="30"/>
        <v>0</v>
      </c>
      <c r="W84" s="66">
        <f t="shared" si="31"/>
        <v>0</v>
      </c>
      <c r="X84" s="138"/>
      <c r="AC84" s="9" t="s">
        <v>190</v>
      </c>
      <c r="AD84" s="220">
        <f t="shared" si="32"/>
        <v>1</v>
      </c>
      <c r="AE84" s="221">
        <f t="shared" si="28"/>
        <v>160</v>
      </c>
    </row>
    <row r="85" spans="1:31" s="9" customFormat="1" ht="30" customHeight="1">
      <c r="A85" s="57">
        <v>81</v>
      </c>
      <c r="B85" s="139" t="s">
        <v>148</v>
      </c>
      <c r="C85" s="132" t="s">
        <v>64</v>
      </c>
      <c r="D85" s="133">
        <v>1</v>
      </c>
      <c r="E85" s="132" t="s">
        <v>64</v>
      </c>
      <c r="F85" s="60">
        <v>10</v>
      </c>
      <c r="G85" s="59">
        <v>10</v>
      </c>
      <c r="H85" s="127">
        <v>20</v>
      </c>
      <c r="I85" s="134">
        <v>40</v>
      </c>
      <c r="J85" s="61"/>
      <c r="K85" s="134">
        <v>40</v>
      </c>
      <c r="L85" s="135">
        <v>280</v>
      </c>
      <c r="M85" s="62">
        <f t="shared" si="27"/>
        <v>11200</v>
      </c>
      <c r="N85" s="136">
        <v>10</v>
      </c>
      <c r="O85" s="62">
        <f t="shared" si="33"/>
        <v>2800</v>
      </c>
      <c r="P85" s="137">
        <v>10</v>
      </c>
      <c r="Q85" s="62">
        <f t="shared" si="25"/>
        <v>2800</v>
      </c>
      <c r="R85" s="137">
        <v>10</v>
      </c>
      <c r="S85" s="62">
        <f t="shared" si="29"/>
        <v>2800</v>
      </c>
      <c r="T85" s="137">
        <v>10</v>
      </c>
      <c r="U85" s="62">
        <f t="shared" si="26"/>
        <v>2800</v>
      </c>
      <c r="V85" s="65">
        <f t="shared" si="30"/>
        <v>0</v>
      </c>
      <c r="W85" s="66">
        <f t="shared" si="31"/>
        <v>0</v>
      </c>
      <c r="X85" s="140"/>
      <c r="AD85" s="220">
        <f t="shared" si="32"/>
        <v>40</v>
      </c>
      <c r="AE85" s="221">
        <f t="shared" si="28"/>
        <v>11200</v>
      </c>
    </row>
    <row r="86" spans="1:31" s="9" customFormat="1" ht="30" customHeight="1">
      <c r="A86" s="57">
        <v>82</v>
      </c>
      <c r="B86" s="141" t="s">
        <v>149</v>
      </c>
      <c r="C86" s="132" t="s">
        <v>86</v>
      </c>
      <c r="D86" s="133">
        <v>1</v>
      </c>
      <c r="E86" s="132" t="s">
        <v>86</v>
      </c>
      <c r="F86" s="60">
        <v>50</v>
      </c>
      <c r="G86" s="59">
        <v>50</v>
      </c>
      <c r="H86" s="127">
        <v>40</v>
      </c>
      <c r="I86" s="134">
        <v>40</v>
      </c>
      <c r="J86" s="82"/>
      <c r="K86" s="134">
        <v>40</v>
      </c>
      <c r="L86" s="135">
        <v>80</v>
      </c>
      <c r="M86" s="62">
        <f t="shared" si="27"/>
        <v>3200</v>
      </c>
      <c r="N86" s="136"/>
      <c r="O86" s="62">
        <f t="shared" si="33"/>
        <v>0</v>
      </c>
      <c r="P86" s="137">
        <v>20</v>
      </c>
      <c r="Q86" s="62">
        <f t="shared" si="25"/>
        <v>1600</v>
      </c>
      <c r="R86" s="137"/>
      <c r="S86" s="62">
        <f t="shared" si="29"/>
        <v>0</v>
      </c>
      <c r="T86" s="137">
        <v>20</v>
      </c>
      <c r="U86" s="62">
        <f t="shared" si="26"/>
        <v>1600</v>
      </c>
      <c r="V86" s="65">
        <f t="shared" si="30"/>
        <v>0</v>
      </c>
      <c r="W86" s="66">
        <f t="shared" si="31"/>
        <v>0</v>
      </c>
      <c r="X86" s="142"/>
      <c r="AD86" s="220">
        <f t="shared" si="32"/>
        <v>40</v>
      </c>
      <c r="AE86" s="221">
        <f t="shared" si="28"/>
        <v>3200</v>
      </c>
    </row>
    <row r="87" spans="1:31" s="9" customFormat="1" ht="30" customHeight="1">
      <c r="A87" s="57">
        <v>83</v>
      </c>
      <c r="B87" s="101" t="s">
        <v>150</v>
      </c>
      <c r="C87" s="126" t="s">
        <v>64</v>
      </c>
      <c r="D87" s="119">
        <v>1</v>
      </c>
      <c r="E87" s="126" t="s">
        <v>64</v>
      </c>
      <c r="F87" s="60"/>
      <c r="G87" s="59">
        <v>30</v>
      </c>
      <c r="H87" s="127">
        <v>20</v>
      </c>
      <c r="I87" s="127">
        <v>20</v>
      </c>
      <c r="J87" s="61"/>
      <c r="K87" s="127">
        <v>20</v>
      </c>
      <c r="L87" s="128">
        <v>250</v>
      </c>
      <c r="M87" s="62">
        <f t="shared" si="27"/>
        <v>5000</v>
      </c>
      <c r="N87" s="129"/>
      <c r="O87" s="62">
        <f t="shared" si="33"/>
        <v>0</v>
      </c>
      <c r="P87" s="130">
        <v>10</v>
      </c>
      <c r="Q87" s="62">
        <f t="shared" si="25"/>
        <v>2500</v>
      </c>
      <c r="R87" s="130"/>
      <c r="S87" s="62">
        <f t="shared" si="29"/>
        <v>0</v>
      </c>
      <c r="T87" s="130">
        <v>10</v>
      </c>
      <c r="U87" s="62">
        <f t="shared" si="26"/>
        <v>2500</v>
      </c>
      <c r="V87" s="65">
        <f t="shared" si="30"/>
        <v>0</v>
      </c>
      <c r="W87" s="66">
        <f t="shared" si="31"/>
        <v>0</v>
      </c>
      <c r="X87" s="140"/>
      <c r="AD87" s="220">
        <f t="shared" si="32"/>
        <v>20</v>
      </c>
      <c r="AE87" s="221">
        <f t="shared" si="28"/>
        <v>5000</v>
      </c>
    </row>
    <row r="88" spans="1:31" s="9" customFormat="1" ht="30" customHeight="1">
      <c r="A88" s="57">
        <v>84</v>
      </c>
      <c r="B88" s="143" t="s">
        <v>151</v>
      </c>
      <c r="C88" s="126" t="s">
        <v>64</v>
      </c>
      <c r="D88" s="119">
        <v>1</v>
      </c>
      <c r="E88" s="126" t="s">
        <v>64</v>
      </c>
      <c r="F88" s="60">
        <v>4</v>
      </c>
      <c r="G88" s="59">
        <v>4</v>
      </c>
      <c r="H88" s="127">
        <v>2</v>
      </c>
      <c r="I88" s="127">
        <v>1</v>
      </c>
      <c r="J88" s="82"/>
      <c r="K88" s="127">
        <v>1</v>
      </c>
      <c r="L88" s="128">
        <v>1200</v>
      </c>
      <c r="M88" s="62">
        <f t="shared" si="27"/>
        <v>1200</v>
      </c>
      <c r="N88" s="129"/>
      <c r="O88" s="62">
        <f t="shared" si="33"/>
        <v>0</v>
      </c>
      <c r="P88" s="130">
        <v>1</v>
      </c>
      <c r="Q88" s="62">
        <f t="shared" si="25"/>
        <v>1200</v>
      </c>
      <c r="R88" s="130"/>
      <c r="S88" s="62">
        <f t="shared" si="29"/>
        <v>0</v>
      </c>
      <c r="T88" s="130"/>
      <c r="U88" s="62">
        <f t="shared" si="26"/>
        <v>0</v>
      </c>
      <c r="V88" s="65">
        <f t="shared" si="30"/>
        <v>0</v>
      </c>
      <c r="W88" s="66">
        <f t="shared" si="31"/>
        <v>0</v>
      </c>
      <c r="X88" s="140"/>
      <c r="AD88" s="220">
        <f t="shared" si="32"/>
        <v>1</v>
      </c>
      <c r="AE88" s="221">
        <f t="shared" si="28"/>
        <v>1200</v>
      </c>
    </row>
    <row r="89" spans="1:31" s="9" customFormat="1" ht="30" customHeight="1">
      <c r="A89" s="57">
        <v>85</v>
      </c>
      <c r="B89" s="101" t="s">
        <v>152</v>
      </c>
      <c r="C89" s="126" t="s">
        <v>64</v>
      </c>
      <c r="D89" s="119">
        <v>1</v>
      </c>
      <c r="E89" s="126" t="s">
        <v>64</v>
      </c>
      <c r="F89" s="60"/>
      <c r="G89" s="59">
        <v>1</v>
      </c>
      <c r="H89" s="144">
        <v>2</v>
      </c>
      <c r="I89" s="127">
        <v>2</v>
      </c>
      <c r="J89" s="61"/>
      <c r="K89" s="127">
        <v>2</v>
      </c>
      <c r="L89" s="128">
        <v>350</v>
      </c>
      <c r="M89" s="62">
        <f t="shared" si="27"/>
        <v>700</v>
      </c>
      <c r="N89" s="129"/>
      <c r="O89" s="62">
        <f t="shared" si="33"/>
        <v>0</v>
      </c>
      <c r="P89" s="130">
        <v>1</v>
      </c>
      <c r="Q89" s="62">
        <f t="shared" si="25"/>
        <v>350</v>
      </c>
      <c r="R89" s="130"/>
      <c r="S89" s="62">
        <f t="shared" si="29"/>
        <v>0</v>
      </c>
      <c r="T89" s="130">
        <v>1</v>
      </c>
      <c r="U89" s="62">
        <f t="shared" si="26"/>
        <v>350</v>
      </c>
      <c r="V89" s="65" t="e">
        <f>#REF!-#REF!-#REF!-#REF!-#REF!</f>
        <v>#REF!</v>
      </c>
      <c r="W89" s="66" t="e">
        <f>#REF!-#REF!-#REF!-#REF!-#REF!</f>
        <v>#REF!</v>
      </c>
      <c r="X89" s="145"/>
      <c r="AD89" s="220">
        <f t="shared" si="32"/>
        <v>2</v>
      </c>
      <c r="AE89" s="221">
        <f t="shared" si="28"/>
        <v>700</v>
      </c>
    </row>
    <row r="90" spans="1:31" s="9" customFormat="1" ht="30" customHeight="1">
      <c r="A90" s="57">
        <v>86</v>
      </c>
      <c r="B90" s="101" t="s">
        <v>153</v>
      </c>
      <c r="C90" s="126" t="s">
        <v>84</v>
      </c>
      <c r="D90" s="119">
        <v>1</v>
      </c>
      <c r="E90" s="126" t="s">
        <v>84</v>
      </c>
      <c r="F90" s="60">
        <v>5</v>
      </c>
      <c r="G90" s="59">
        <v>7</v>
      </c>
      <c r="H90" s="134">
        <v>6</v>
      </c>
      <c r="I90" s="127">
        <v>4</v>
      </c>
      <c r="J90" s="82"/>
      <c r="K90" s="127">
        <v>4</v>
      </c>
      <c r="L90" s="128">
        <v>450</v>
      </c>
      <c r="M90" s="62">
        <f t="shared" si="27"/>
        <v>1800</v>
      </c>
      <c r="N90" s="129"/>
      <c r="O90" s="62"/>
      <c r="P90" s="130">
        <v>2</v>
      </c>
      <c r="Q90" s="62">
        <f t="shared" si="25"/>
        <v>900</v>
      </c>
      <c r="R90" s="130"/>
      <c r="S90" s="62"/>
      <c r="T90" s="130">
        <v>2</v>
      </c>
      <c r="U90" s="62">
        <f t="shared" si="26"/>
        <v>900</v>
      </c>
      <c r="V90" s="65">
        <f aca="true" t="shared" si="34" ref="V90:V98">K84-N84-P84-R84-T84</f>
        <v>0</v>
      </c>
      <c r="W90" s="66">
        <f aca="true" t="shared" si="35" ref="W90:W98">M84-O84-Q84-S84-U84</f>
        <v>0</v>
      </c>
      <c r="X90" s="145"/>
      <c r="AD90" s="220">
        <f t="shared" si="32"/>
        <v>4</v>
      </c>
      <c r="AE90" s="221">
        <f t="shared" si="28"/>
        <v>1800</v>
      </c>
    </row>
    <row r="91" spans="1:31" s="5" customFormat="1" ht="30" customHeight="1">
      <c r="A91" s="57">
        <v>87</v>
      </c>
      <c r="B91" s="143" t="s">
        <v>154</v>
      </c>
      <c r="C91" s="126" t="s">
        <v>84</v>
      </c>
      <c r="D91" s="119">
        <v>1</v>
      </c>
      <c r="E91" s="126" t="s">
        <v>84</v>
      </c>
      <c r="F91" s="60">
        <v>8</v>
      </c>
      <c r="G91" s="60">
        <v>8</v>
      </c>
      <c r="H91" s="144">
        <v>10</v>
      </c>
      <c r="I91" s="127">
        <v>8</v>
      </c>
      <c r="J91" s="61"/>
      <c r="K91" s="127">
        <v>8</v>
      </c>
      <c r="L91" s="128">
        <v>550</v>
      </c>
      <c r="M91" s="62">
        <f t="shared" si="27"/>
        <v>4400</v>
      </c>
      <c r="N91" s="129"/>
      <c r="O91" s="62">
        <f aca="true" t="shared" si="36" ref="O91:O97">N91*L91</f>
        <v>0</v>
      </c>
      <c r="P91" s="130">
        <v>3</v>
      </c>
      <c r="Q91" s="62">
        <f t="shared" si="25"/>
        <v>1650</v>
      </c>
      <c r="R91" s="130">
        <v>3</v>
      </c>
      <c r="S91" s="62">
        <f aca="true" t="shared" si="37" ref="S91:S100">R91*L91</f>
        <v>1650</v>
      </c>
      <c r="T91" s="130">
        <v>2</v>
      </c>
      <c r="U91" s="62">
        <f t="shared" si="26"/>
        <v>1100</v>
      </c>
      <c r="V91" s="65">
        <f t="shared" si="34"/>
        <v>0</v>
      </c>
      <c r="W91" s="66">
        <f t="shared" si="35"/>
        <v>0</v>
      </c>
      <c r="X91" s="145"/>
      <c r="AD91" s="220">
        <f t="shared" si="32"/>
        <v>8</v>
      </c>
      <c r="AE91" s="221">
        <f t="shared" si="28"/>
        <v>4400</v>
      </c>
    </row>
    <row r="92" spans="1:31" s="5" customFormat="1" ht="30" customHeight="1">
      <c r="A92" s="57">
        <v>88</v>
      </c>
      <c r="B92" s="101" t="s">
        <v>155</v>
      </c>
      <c r="C92" s="126" t="s">
        <v>10</v>
      </c>
      <c r="D92" s="119">
        <v>1</v>
      </c>
      <c r="E92" s="126" t="s">
        <v>10</v>
      </c>
      <c r="F92" s="113"/>
      <c r="G92" s="113"/>
      <c r="H92" s="120">
        <v>20</v>
      </c>
      <c r="I92" s="127">
        <v>20</v>
      </c>
      <c r="J92" s="82"/>
      <c r="K92" s="127">
        <v>20</v>
      </c>
      <c r="L92" s="128">
        <v>25</v>
      </c>
      <c r="M92" s="62">
        <f t="shared" si="27"/>
        <v>500</v>
      </c>
      <c r="N92" s="129"/>
      <c r="O92" s="62">
        <f t="shared" si="36"/>
        <v>0</v>
      </c>
      <c r="P92" s="130">
        <v>20</v>
      </c>
      <c r="Q92" s="62">
        <f t="shared" si="25"/>
        <v>500</v>
      </c>
      <c r="R92" s="130"/>
      <c r="S92" s="62">
        <f t="shared" si="37"/>
        <v>0</v>
      </c>
      <c r="T92" s="130"/>
      <c r="U92" s="62">
        <f t="shared" si="26"/>
        <v>0</v>
      </c>
      <c r="V92" s="65">
        <f t="shared" si="34"/>
        <v>0</v>
      </c>
      <c r="W92" s="66">
        <f t="shared" si="35"/>
        <v>0</v>
      </c>
      <c r="X92" s="67"/>
      <c r="AD92" s="220">
        <f t="shared" si="32"/>
        <v>20</v>
      </c>
      <c r="AE92" s="221">
        <f t="shared" si="28"/>
        <v>500</v>
      </c>
    </row>
    <row r="93" spans="1:31" s="5" customFormat="1" ht="30" customHeight="1">
      <c r="A93" s="57">
        <v>89</v>
      </c>
      <c r="B93" s="146" t="s">
        <v>156</v>
      </c>
      <c r="C93" s="119" t="s">
        <v>64</v>
      </c>
      <c r="D93" s="119">
        <v>1</v>
      </c>
      <c r="E93" s="119" t="s">
        <v>64</v>
      </c>
      <c r="F93" s="60"/>
      <c r="G93" s="60"/>
      <c r="H93" s="120">
        <v>2</v>
      </c>
      <c r="I93" s="120">
        <v>1</v>
      </c>
      <c r="J93" s="61"/>
      <c r="K93" s="120">
        <v>1</v>
      </c>
      <c r="L93" s="121">
        <v>750</v>
      </c>
      <c r="M93" s="62">
        <f t="shared" si="27"/>
        <v>750</v>
      </c>
      <c r="N93" s="122"/>
      <c r="O93" s="62">
        <f t="shared" si="36"/>
        <v>0</v>
      </c>
      <c r="P93" s="123"/>
      <c r="Q93" s="62">
        <f t="shared" si="25"/>
        <v>0</v>
      </c>
      <c r="R93" s="123">
        <v>1</v>
      </c>
      <c r="S93" s="62">
        <f t="shared" si="37"/>
        <v>750</v>
      </c>
      <c r="T93" s="123"/>
      <c r="U93" s="62">
        <f t="shared" si="26"/>
        <v>0</v>
      </c>
      <c r="V93" s="65">
        <f t="shared" si="34"/>
        <v>0</v>
      </c>
      <c r="W93" s="66">
        <f t="shared" si="35"/>
        <v>0</v>
      </c>
      <c r="X93" s="138"/>
      <c r="AD93" s="220">
        <f t="shared" si="32"/>
        <v>1</v>
      </c>
      <c r="AE93" s="221">
        <f t="shared" si="28"/>
        <v>750</v>
      </c>
    </row>
    <row r="94" spans="1:31" s="5" customFormat="1" ht="30" customHeight="1">
      <c r="A94" s="57">
        <v>90</v>
      </c>
      <c r="B94" s="101" t="s">
        <v>157</v>
      </c>
      <c r="C94" s="126" t="s">
        <v>72</v>
      </c>
      <c r="D94" s="119">
        <v>1</v>
      </c>
      <c r="E94" s="126" t="s">
        <v>72</v>
      </c>
      <c r="F94" s="60"/>
      <c r="G94" s="60"/>
      <c r="H94" s="120">
        <v>8</v>
      </c>
      <c r="I94" s="127">
        <v>6</v>
      </c>
      <c r="J94" s="82"/>
      <c r="K94" s="127">
        <v>6</v>
      </c>
      <c r="L94" s="128">
        <v>180</v>
      </c>
      <c r="M94" s="62">
        <f t="shared" si="27"/>
        <v>1080</v>
      </c>
      <c r="N94" s="129">
        <v>3</v>
      </c>
      <c r="O94" s="62">
        <f t="shared" si="36"/>
        <v>540</v>
      </c>
      <c r="P94" s="130"/>
      <c r="Q94" s="62">
        <f t="shared" si="25"/>
        <v>0</v>
      </c>
      <c r="R94" s="130">
        <v>3</v>
      </c>
      <c r="S94" s="62">
        <f t="shared" si="37"/>
        <v>540</v>
      </c>
      <c r="T94" s="130"/>
      <c r="U94" s="62">
        <f t="shared" si="26"/>
        <v>0</v>
      </c>
      <c r="V94" s="65">
        <f t="shared" si="34"/>
        <v>0</v>
      </c>
      <c r="W94" s="66">
        <f t="shared" si="35"/>
        <v>0</v>
      </c>
      <c r="X94" s="67"/>
      <c r="AD94" s="220">
        <f t="shared" si="32"/>
        <v>6</v>
      </c>
      <c r="AE94" s="221">
        <f t="shared" si="28"/>
        <v>1080</v>
      </c>
    </row>
    <row r="95" spans="1:31" ht="30" customHeight="1">
      <c r="A95" s="57">
        <v>91</v>
      </c>
      <c r="B95" s="104" t="s">
        <v>158</v>
      </c>
      <c r="C95" s="119" t="s">
        <v>64</v>
      </c>
      <c r="D95" s="119">
        <v>1</v>
      </c>
      <c r="E95" s="119" t="s">
        <v>64</v>
      </c>
      <c r="F95" s="60"/>
      <c r="G95" s="60"/>
      <c r="H95" s="120">
        <v>1</v>
      </c>
      <c r="I95" s="120">
        <v>1</v>
      </c>
      <c r="J95" s="61"/>
      <c r="K95" s="120">
        <v>1</v>
      </c>
      <c r="L95" s="121">
        <v>10700</v>
      </c>
      <c r="M95" s="62">
        <f t="shared" si="27"/>
        <v>10700</v>
      </c>
      <c r="N95" s="147">
        <v>1</v>
      </c>
      <c r="O95" s="62">
        <f t="shared" si="36"/>
        <v>10700</v>
      </c>
      <c r="P95" s="123"/>
      <c r="Q95" s="62">
        <f t="shared" si="25"/>
        <v>0</v>
      </c>
      <c r="R95" s="123"/>
      <c r="S95" s="62">
        <f t="shared" si="37"/>
        <v>0</v>
      </c>
      <c r="T95" s="123"/>
      <c r="U95" s="62">
        <f t="shared" si="26"/>
        <v>0</v>
      </c>
      <c r="V95" s="65">
        <f t="shared" si="34"/>
        <v>0</v>
      </c>
      <c r="W95" s="66">
        <f t="shared" si="35"/>
        <v>0</v>
      </c>
      <c r="X95" s="67"/>
      <c r="AD95" s="220">
        <f t="shared" si="32"/>
        <v>1</v>
      </c>
      <c r="AE95" s="221">
        <f t="shared" si="28"/>
        <v>10700</v>
      </c>
    </row>
    <row r="96" spans="1:31" ht="30" customHeight="1">
      <c r="A96" s="57">
        <v>92</v>
      </c>
      <c r="B96" s="148" t="s">
        <v>159</v>
      </c>
      <c r="C96" s="119" t="s">
        <v>10</v>
      </c>
      <c r="D96" s="119">
        <v>1</v>
      </c>
      <c r="E96" s="119" t="s">
        <v>10</v>
      </c>
      <c r="F96" s="60"/>
      <c r="G96" s="60"/>
      <c r="H96" s="120">
        <v>6</v>
      </c>
      <c r="I96" s="120">
        <v>6</v>
      </c>
      <c r="J96" s="82"/>
      <c r="K96" s="120">
        <v>6</v>
      </c>
      <c r="L96" s="121">
        <v>2890</v>
      </c>
      <c r="M96" s="62">
        <f t="shared" si="27"/>
        <v>17340</v>
      </c>
      <c r="N96" s="123"/>
      <c r="O96" s="62">
        <f t="shared" si="36"/>
        <v>0</v>
      </c>
      <c r="P96" s="123"/>
      <c r="Q96" s="62">
        <f t="shared" si="25"/>
        <v>0</v>
      </c>
      <c r="R96" s="123">
        <v>6</v>
      </c>
      <c r="S96" s="62">
        <f t="shared" si="37"/>
        <v>17340</v>
      </c>
      <c r="T96" s="123"/>
      <c r="U96" s="62">
        <f t="shared" si="26"/>
        <v>0</v>
      </c>
      <c r="V96" s="65">
        <f t="shared" si="34"/>
        <v>0</v>
      </c>
      <c r="W96" s="66">
        <f t="shared" si="35"/>
        <v>0</v>
      </c>
      <c r="X96" s="67"/>
      <c r="AD96" s="220">
        <f t="shared" si="32"/>
        <v>6</v>
      </c>
      <c r="AE96" s="221">
        <f t="shared" si="28"/>
        <v>17340</v>
      </c>
    </row>
    <row r="97" spans="1:31" ht="30" customHeight="1">
      <c r="A97" s="57">
        <v>93</v>
      </c>
      <c r="B97" s="148" t="s">
        <v>160</v>
      </c>
      <c r="C97" s="119" t="s">
        <v>10</v>
      </c>
      <c r="D97" s="119">
        <v>1</v>
      </c>
      <c r="E97" s="119" t="s">
        <v>10</v>
      </c>
      <c r="F97" s="60"/>
      <c r="G97" s="60"/>
      <c r="H97" s="120">
        <v>6</v>
      </c>
      <c r="I97" s="120">
        <v>6</v>
      </c>
      <c r="J97" s="61"/>
      <c r="K97" s="120">
        <v>6</v>
      </c>
      <c r="L97" s="121">
        <v>2890</v>
      </c>
      <c r="M97" s="62">
        <f t="shared" si="27"/>
        <v>17340</v>
      </c>
      <c r="N97" s="123"/>
      <c r="O97" s="62">
        <f t="shared" si="36"/>
        <v>0</v>
      </c>
      <c r="P97" s="119"/>
      <c r="Q97" s="62">
        <f t="shared" si="25"/>
        <v>0</v>
      </c>
      <c r="R97" s="123">
        <v>6</v>
      </c>
      <c r="S97" s="62">
        <f t="shared" si="37"/>
        <v>17340</v>
      </c>
      <c r="T97" s="119"/>
      <c r="U97" s="62">
        <f t="shared" si="26"/>
        <v>0</v>
      </c>
      <c r="V97" s="65">
        <f t="shared" si="34"/>
        <v>0</v>
      </c>
      <c r="W97" s="66">
        <f t="shared" si="35"/>
        <v>0</v>
      </c>
      <c r="X97" s="67"/>
      <c r="AD97" s="220">
        <f t="shared" si="32"/>
        <v>6</v>
      </c>
      <c r="AE97" s="221">
        <f t="shared" si="28"/>
        <v>17340</v>
      </c>
    </row>
    <row r="98" spans="1:31" ht="30" customHeight="1">
      <c r="A98" s="57">
        <v>94</v>
      </c>
      <c r="B98" s="100" t="s">
        <v>161</v>
      </c>
      <c r="C98" s="60" t="s">
        <v>10</v>
      </c>
      <c r="D98" s="60">
        <v>1</v>
      </c>
      <c r="E98" s="60" t="s">
        <v>10</v>
      </c>
      <c r="F98" s="60"/>
      <c r="G98" s="59"/>
      <c r="H98" s="149">
        <v>8</v>
      </c>
      <c r="I98" s="82">
        <v>8</v>
      </c>
      <c r="J98" s="82"/>
      <c r="K98" s="82">
        <v>8</v>
      </c>
      <c r="L98" s="97">
        <v>1130</v>
      </c>
      <c r="M98" s="62">
        <f t="shared" si="27"/>
        <v>9040</v>
      </c>
      <c r="N98" s="147"/>
      <c r="O98" s="62"/>
      <c r="P98" s="123">
        <v>8</v>
      </c>
      <c r="Q98" s="62">
        <f t="shared" si="25"/>
        <v>9040</v>
      </c>
      <c r="R98" s="123"/>
      <c r="S98" s="62">
        <f t="shared" si="37"/>
        <v>0</v>
      </c>
      <c r="T98" s="123"/>
      <c r="U98" s="62">
        <f t="shared" si="26"/>
        <v>0</v>
      </c>
      <c r="V98" s="65">
        <f t="shared" si="34"/>
        <v>0</v>
      </c>
      <c r="W98" s="66">
        <f t="shared" si="35"/>
        <v>0</v>
      </c>
      <c r="X98" s="67"/>
      <c r="AD98" s="220">
        <f t="shared" si="32"/>
        <v>8</v>
      </c>
      <c r="AE98" s="221">
        <f t="shared" si="28"/>
        <v>9040</v>
      </c>
    </row>
    <row r="99" spans="1:31" s="21" customFormat="1" ht="24" customHeight="1">
      <c r="A99" s="57">
        <v>95</v>
      </c>
      <c r="B99" s="100" t="s">
        <v>162</v>
      </c>
      <c r="C99" s="60" t="s">
        <v>64</v>
      </c>
      <c r="D99" s="60">
        <v>1</v>
      </c>
      <c r="E99" s="60" t="s">
        <v>64</v>
      </c>
      <c r="F99" s="60"/>
      <c r="G99" s="59"/>
      <c r="H99" s="149">
        <v>1</v>
      </c>
      <c r="I99" s="82">
        <v>1</v>
      </c>
      <c r="J99" s="61"/>
      <c r="K99" s="82">
        <v>1</v>
      </c>
      <c r="L99" s="97">
        <v>3500</v>
      </c>
      <c r="M99" s="62">
        <f t="shared" si="27"/>
        <v>3500</v>
      </c>
      <c r="N99" s="122"/>
      <c r="O99" s="62">
        <f>N99*L99</f>
        <v>0</v>
      </c>
      <c r="P99" s="123"/>
      <c r="Q99" s="62"/>
      <c r="R99" s="123">
        <v>1</v>
      </c>
      <c r="S99" s="62">
        <f t="shared" si="37"/>
        <v>3500</v>
      </c>
      <c r="T99" s="123"/>
      <c r="U99" s="62">
        <f t="shared" si="26"/>
        <v>0</v>
      </c>
      <c r="V99" s="65" t="e">
        <f>#REF!-#REF!-#REF!-#REF!-#REF!</f>
        <v>#REF!</v>
      </c>
      <c r="W99" s="66" t="e">
        <f>#REF!-#REF!-#REF!-#REF!-#REF!</f>
        <v>#REF!</v>
      </c>
      <c r="X99" s="67"/>
      <c r="AD99" s="220">
        <f t="shared" si="32"/>
        <v>1</v>
      </c>
      <c r="AE99" s="221">
        <f t="shared" si="28"/>
        <v>3500</v>
      </c>
    </row>
    <row r="100" spans="1:31" s="5" customFormat="1" ht="24" customHeight="1">
      <c r="A100" s="57">
        <v>96</v>
      </c>
      <c r="B100" s="100" t="s">
        <v>163</v>
      </c>
      <c r="C100" s="60" t="s">
        <v>64</v>
      </c>
      <c r="D100" s="60">
        <v>1</v>
      </c>
      <c r="E100" s="60" t="s">
        <v>64</v>
      </c>
      <c r="F100" s="60"/>
      <c r="G100" s="59"/>
      <c r="H100" s="149">
        <v>4</v>
      </c>
      <c r="I100" s="82">
        <v>4</v>
      </c>
      <c r="J100" s="82"/>
      <c r="K100" s="82">
        <v>4</v>
      </c>
      <c r="L100" s="97">
        <v>3500</v>
      </c>
      <c r="M100" s="62">
        <f t="shared" si="27"/>
        <v>14000</v>
      </c>
      <c r="N100" s="122"/>
      <c r="O100" s="62">
        <f>N100*L100</f>
        <v>0</v>
      </c>
      <c r="P100" s="123">
        <v>2</v>
      </c>
      <c r="Q100" s="62">
        <f>P100*L100</f>
        <v>7000</v>
      </c>
      <c r="R100" s="123"/>
      <c r="S100" s="62">
        <f t="shared" si="37"/>
        <v>0</v>
      </c>
      <c r="T100" s="123">
        <v>2</v>
      </c>
      <c r="U100" s="62">
        <f t="shared" si="26"/>
        <v>7000</v>
      </c>
      <c r="V100" s="65">
        <f>K93-N93-P93-R93-T93</f>
        <v>0</v>
      </c>
      <c r="W100" s="66">
        <f>M93-O93-Q93-S93-U93</f>
        <v>0</v>
      </c>
      <c r="X100" s="67"/>
      <c r="AD100" s="220">
        <f t="shared" si="32"/>
        <v>4</v>
      </c>
      <c r="AE100" s="221">
        <f t="shared" si="28"/>
        <v>14000</v>
      </c>
    </row>
    <row r="101" spans="1:31" s="5" customFormat="1" ht="24" customHeight="1">
      <c r="A101" s="57">
        <v>97</v>
      </c>
      <c r="B101" s="96" t="s">
        <v>164</v>
      </c>
      <c r="C101" s="34" t="s">
        <v>10</v>
      </c>
      <c r="D101" s="33">
        <v>1</v>
      </c>
      <c r="E101" s="34" t="s">
        <v>10</v>
      </c>
      <c r="F101" s="60"/>
      <c r="G101" s="60"/>
      <c r="H101" s="120"/>
      <c r="I101" s="44">
        <v>10</v>
      </c>
      <c r="J101" s="61"/>
      <c r="K101" s="44">
        <v>10</v>
      </c>
      <c r="L101" s="97">
        <v>170</v>
      </c>
      <c r="M101" s="35">
        <f t="shared" si="27"/>
        <v>1700</v>
      </c>
      <c r="N101" s="150">
        <v>10</v>
      </c>
      <c r="O101" s="35">
        <f>N101*L101</f>
        <v>1700</v>
      </c>
      <c r="P101" s="151"/>
      <c r="Q101" s="152"/>
      <c r="R101" s="153"/>
      <c r="S101" s="152"/>
      <c r="T101" s="151"/>
      <c r="U101" s="154"/>
      <c r="V101" s="65">
        <f>K94-N94-P94-R94-T94</f>
        <v>0</v>
      </c>
      <c r="W101" s="66">
        <f>M94-O94-Q94-S94-U94</f>
        <v>0</v>
      </c>
      <c r="X101" s="67"/>
      <c r="AD101" s="220">
        <f t="shared" si="32"/>
        <v>10</v>
      </c>
      <c r="AE101" s="221">
        <f t="shared" si="28"/>
        <v>1700</v>
      </c>
    </row>
    <row r="102" spans="1:31" s="5" customFormat="1" ht="24" customHeight="1">
      <c r="A102" s="57">
        <v>98</v>
      </c>
      <c r="B102" s="78" t="s">
        <v>165</v>
      </c>
      <c r="C102" s="60" t="s">
        <v>10</v>
      </c>
      <c r="D102" s="60">
        <v>1</v>
      </c>
      <c r="E102" s="60" t="s">
        <v>10</v>
      </c>
      <c r="F102" s="60">
        <v>4</v>
      </c>
      <c r="G102" s="59">
        <v>3</v>
      </c>
      <c r="H102" s="127">
        <v>5</v>
      </c>
      <c r="I102" s="82">
        <v>5</v>
      </c>
      <c r="J102" s="82"/>
      <c r="K102" s="82">
        <v>5</v>
      </c>
      <c r="L102" s="97">
        <v>650</v>
      </c>
      <c r="M102" s="62">
        <f t="shared" si="27"/>
        <v>3250</v>
      </c>
      <c r="N102" s="123"/>
      <c r="O102" s="62"/>
      <c r="P102" s="119"/>
      <c r="Q102" s="62">
        <f>P102*L102</f>
        <v>0</v>
      </c>
      <c r="R102" s="123">
        <v>5</v>
      </c>
      <c r="S102" s="62">
        <f>R102*L102</f>
        <v>3250</v>
      </c>
      <c r="T102" s="119"/>
      <c r="U102" s="62">
        <f aca="true" t="shared" si="38" ref="U102:U116">T102*L102</f>
        <v>0</v>
      </c>
      <c r="V102" s="65">
        <f>K95-N95-P95-R95-T95</f>
        <v>0</v>
      </c>
      <c r="W102" s="66">
        <f>M95-O95-Q95-S95-U95</f>
        <v>0</v>
      </c>
      <c r="X102" s="67"/>
      <c r="AD102" s="220">
        <f t="shared" si="32"/>
        <v>5</v>
      </c>
      <c r="AE102" s="221">
        <f t="shared" si="28"/>
        <v>3250</v>
      </c>
    </row>
    <row r="103" spans="1:31" s="5" customFormat="1" ht="24" customHeight="1">
      <c r="A103" s="155">
        <v>99</v>
      </c>
      <c r="B103" s="104" t="s">
        <v>166</v>
      </c>
      <c r="C103" s="156" t="s">
        <v>167</v>
      </c>
      <c r="D103" s="60">
        <v>1</v>
      </c>
      <c r="E103" s="119" t="s">
        <v>167</v>
      </c>
      <c r="F103" s="60"/>
      <c r="G103" s="59">
        <v>1</v>
      </c>
      <c r="H103" s="127">
        <v>1</v>
      </c>
      <c r="I103" s="120">
        <v>1</v>
      </c>
      <c r="J103" s="61"/>
      <c r="K103" s="120">
        <v>1</v>
      </c>
      <c r="L103" s="157">
        <v>7200</v>
      </c>
      <c r="M103" s="62">
        <f t="shared" si="27"/>
        <v>7200</v>
      </c>
      <c r="N103" s="147"/>
      <c r="O103" s="62">
        <f>N103*L103</f>
        <v>0</v>
      </c>
      <c r="P103" s="158">
        <v>1</v>
      </c>
      <c r="Q103" s="62">
        <f>P103*L103</f>
        <v>7200</v>
      </c>
      <c r="R103" s="158"/>
      <c r="S103" s="62"/>
      <c r="T103" s="158"/>
      <c r="U103" s="62">
        <f t="shared" si="38"/>
        <v>0</v>
      </c>
      <c r="V103" s="74" t="e">
        <f>#REF!-#REF!-#REF!-#REF!-#REF!</f>
        <v>#REF!</v>
      </c>
      <c r="W103" s="75" t="e">
        <f>#REF!-#REF!-#REF!-#REF!-#REF!</f>
        <v>#REF!</v>
      </c>
      <c r="X103" s="67"/>
      <c r="AD103" s="220">
        <f t="shared" si="32"/>
        <v>1</v>
      </c>
      <c r="AE103" s="221">
        <f t="shared" si="28"/>
        <v>7200</v>
      </c>
    </row>
    <row r="104" spans="1:31" s="5" customFormat="1" ht="24" customHeight="1">
      <c r="A104" s="155">
        <v>100</v>
      </c>
      <c r="B104" s="159" t="s">
        <v>168</v>
      </c>
      <c r="C104" s="160" t="s">
        <v>167</v>
      </c>
      <c r="D104" s="113">
        <v>1</v>
      </c>
      <c r="E104" s="113" t="s">
        <v>167</v>
      </c>
      <c r="F104" s="60">
        <v>1</v>
      </c>
      <c r="G104" s="59">
        <v>1</v>
      </c>
      <c r="H104" s="127">
        <v>1</v>
      </c>
      <c r="I104" s="161">
        <v>1</v>
      </c>
      <c r="J104" s="82"/>
      <c r="K104" s="161">
        <v>1</v>
      </c>
      <c r="L104" s="162">
        <v>1400</v>
      </c>
      <c r="M104" s="115">
        <f t="shared" si="27"/>
        <v>1400</v>
      </c>
      <c r="N104" s="163">
        <v>1</v>
      </c>
      <c r="O104" s="115">
        <f>N104*L104</f>
        <v>1400</v>
      </c>
      <c r="P104" s="164"/>
      <c r="Q104" s="115"/>
      <c r="R104" s="164"/>
      <c r="S104" s="115">
        <f>R104*L104</f>
        <v>0</v>
      </c>
      <c r="T104" s="164"/>
      <c r="U104" s="115">
        <f t="shared" si="38"/>
        <v>0</v>
      </c>
      <c r="V104" s="65">
        <f>K96-N96-P96-R96-T96</f>
        <v>0</v>
      </c>
      <c r="W104" s="66">
        <f>M96-O96-Q96-S96-U96</f>
        <v>0</v>
      </c>
      <c r="X104" s="67"/>
      <c r="AD104" s="220">
        <f t="shared" si="32"/>
        <v>1</v>
      </c>
      <c r="AE104" s="221">
        <f t="shared" si="28"/>
        <v>1400</v>
      </c>
    </row>
    <row r="105" spans="1:31" s="5" customFormat="1" ht="24" customHeight="1">
      <c r="A105" s="155">
        <v>101</v>
      </c>
      <c r="B105" s="110" t="s">
        <v>169</v>
      </c>
      <c r="C105" s="67" t="s">
        <v>167</v>
      </c>
      <c r="D105" s="60">
        <v>1</v>
      </c>
      <c r="E105" s="60" t="s">
        <v>167</v>
      </c>
      <c r="F105" s="60">
        <v>3</v>
      </c>
      <c r="G105" s="59">
        <v>3</v>
      </c>
      <c r="H105" s="127">
        <v>3</v>
      </c>
      <c r="I105" s="82">
        <v>2</v>
      </c>
      <c r="J105" s="61"/>
      <c r="K105" s="82">
        <v>2</v>
      </c>
      <c r="L105" s="85">
        <v>2500</v>
      </c>
      <c r="M105" s="62">
        <f t="shared" si="27"/>
        <v>5000</v>
      </c>
      <c r="N105" s="98"/>
      <c r="O105" s="62">
        <f>N105*L105</f>
        <v>0</v>
      </c>
      <c r="P105" s="87">
        <v>2</v>
      </c>
      <c r="Q105" s="62">
        <f aca="true" t="shared" si="39" ref="Q105:Q116">P105*L105</f>
        <v>5000</v>
      </c>
      <c r="R105" s="165"/>
      <c r="S105" s="62">
        <f>R105*L105</f>
        <v>0</v>
      </c>
      <c r="T105" s="165"/>
      <c r="U105" s="62">
        <f t="shared" si="38"/>
        <v>0</v>
      </c>
      <c r="V105" s="65">
        <f>K97-N97-P97-R97-T97</f>
        <v>0</v>
      </c>
      <c r="W105" s="66">
        <f>M97-O97-Q97-S97-U97</f>
        <v>0</v>
      </c>
      <c r="X105" s="67"/>
      <c r="AD105" s="220">
        <f t="shared" si="32"/>
        <v>2</v>
      </c>
      <c r="AE105" s="221">
        <f t="shared" si="28"/>
        <v>5000</v>
      </c>
    </row>
    <row r="106" spans="1:31" s="5" customFormat="1" ht="24" customHeight="1">
      <c r="A106" s="155">
        <v>102</v>
      </c>
      <c r="B106" s="166" t="s">
        <v>170</v>
      </c>
      <c r="C106" s="60" t="s">
        <v>84</v>
      </c>
      <c r="D106" s="60">
        <v>1</v>
      </c>
      <c r="E106" s="60" t="s">
        <v>84</v>
      </c>
      <c r="F106" s="167"/>
      <c r="G106" s="167"/>
      <c r="H106" s="167">
        <v>1</v>
      </c>
      <c r="I106" s="82">
        <v>2</v>
      </c>
      <c r="J106" s="82"/>
      <c r="K106" s="82">
        <v>2</v>
      </c>
      <c r="L106" s="97">
        <v>590</v>
      </c>
      <c r="M106" s="62">
        <f t="shared" si="27"/>
        <v>1180</v>
      </c>
      <c r="N106" s="86">
        <v>1</v>
      </c>
      <c r="O106" s="62">
        <f>N106*L106</f>
        <v>590</v>
      </c>
      <c r="P106" s="87"/>
      <c r="Q106" s="62">
        <f t="shared" si="39"/>
        <v>0</v>
      </c>
      <c r="R106" s="87">
        <v>1</v>
      </c>
      <c r="S106" s="62">
        <f>R106*L106</f>
        <v>590</v>
      </c>
      <c r="T106" s="87"/>
      <c r="U106" s="62">
        <f t="shared" si="38"/>
        <v>0</v>
      </c>
      <c r="V106" s="65" t="e">
        <f>#REF!-#REF!-#REF!-#REF!-#REF!</f>
        <v>#REF!</v>
      </c>
      <c r="W106" s="66" t="e">
        <f>#REF!-#REF!-#REF!-#REF!-#REF!</f>
        <v>#REF!</v>
      </c>
      <c r="X106" s="67"/>
      <c r="AD106" s="220">
        <f t="shared" si="32"/>
        <v>2</v>
      </c>
      <c r="AE106" s="221">
        <f t="shared" si="28"/>
        <v>1180</v>
      </c>
    </row>
    <row r="107" spans="1:31" s="5" customFormat="1" ht="24" customHeight="1">
      <c r="A107" s="155">
        <v>103</v>
      </c>
      <c r="B107" s="168" t="s">
        <v>171</v>
      </c>
      <c r="C107" s="169" t="s">
        <v>84</v>
      </c>
      <c r="D107" s="170">
        <v>1</v>
      </c>
      <c r="E107" s="169" t="s">
        <v>84</v>
      </c>
      <c r="F107" s="167">
        <v>2</v>
      </c>
      <c r="G107" s="167">
        <v>2</v>
      </c>
      <c r="H107" s="169">
        <v>2</v>
      </c>
      <c r="I107" s="169">
        <v>2</v>
      </c>
      <c r="J107" s="61"/>
      <c r="K107" s="169">
        <v>2</v>
      </c>
      <c r="L107" s="171">
        <v>1550</v>
      </c>
      <c r="M107" s="171">
        <f t="shared" si="27"/>
        <v>3100</v>
      </c>
      <c r="N107" s="172"/>
      <c r="O107" s="171"/>
      <c r="P107" s="173">
        <v>1</v>
      </c>
      <c r="Q107" s="171">
        <f t="shared" si="39"/>
        <v>1550</v>
      </c>
      <c r="R107" s="173"/>
      <c r="S107" s="171"/>
      <c r="T107" s="173">
        <v>1</v>
      </c>
      <c r="U107" s="171">
        <f t="shared" si="38"/>
        <v>1550</v>
      </c>
      <c r="V107" s="65">
        <f aca="true" t="shared" si="40" ref="V107:V116">K98-N98-P98-R98-T98</f>
        <v>0</v>
      </c>
      <c r="W107" s="66">
        <f aca="true" t="shared" si="41" ref="W107:W116">M98-O98-Q98-S98-U98</f>
        <v>0</v>
      </c>
      <c r="X107" s="67"/>
      <c r="AD107" s="220">
        <f t="shared" si="32"/>
        <v>2</v>
      </c>
      <c r="AE107" s="221">
        <f t="shared" si="28"/>
        <v>3100</v>
      </c>
    </row>
    <row r="108" spans="1:31" s="5" customFormat="1" ht="24" customHeight="1">
      <c r="A108" s="155">
        <v>104</v>
      </c>
      <c r="B108" s="168" t="s">
        <v>172</v>
      </c>
      <c r="C108" s="169" t="s">
        <v>173</v>
      </c>
      <c r="D108" s="170">
        <v>1</v>
      </c>
      <c r="E108" s="169" t="s">
        <v>173</v>
      </c>
      <c r="F108" s="167">
        <v>30</v>
      </c>
      <c r="G108" s="167">
        <v>30</v>
      </c>
      <c r="H108" s="169">
        <v>40</v>
      </c>
      <c r="I108" s="169">
        <v>40</v>
      </c>
      <c r="J108" s="82"/>
      <c r="K108" s="169">
        <v>40</v>
      </c>
      <c r="L108" s="171">
        <v>150</v>
      </c>
      <c r="M108" s="171">
        <f t="shared" si="27"/>
        <v>6000</v>
      </c>
      <c r="N108" s="172">
        <v>10</v>
      </c>
      <c r="O108" s="171">
        <f aca="true" t="shared" si="42" ref="O108:O116">N108*L108</f>
        <v>1500</v>
      </c>
      <c r="P108" s="173">
        <v>10</v>
      </c>
      <c r="Q108" s="171">
        <f t="shared" si="39"/>
        <v>1500</v>
      </c>
      <c r="R108" s="173">
        <v>10</v>
      </c>
      <c r="S108" s="171">
        <f aca="true" t="shared" si="43" ref="S108:S116">R108*L108</f>
        <v>1500</v>
      </c>
      <c r="T108" s="173">
        <v>10</v>
      </c>
      <c r="U108" s="171">
        <f t="shared" si="38"/>
        <v>1500</v>
      </c>
      <c r="V108" s="65">
        <f t="shared" si="40"/>
        <v>0</v>
      </c>
      <c r="W108" s="66">
        <f t="shared" si="41"/>
        <v>0</v>
      </c>
      <c r="X108" s="67"/>
      <c r="AD108" s="220">
        <f t="shared" si="32"/>
        <v>40</v>
      </c>
      <c r="AE108" s="221">
        <f t="shared" si="28"/>
        <v>6000</v>
      </c>
    </row>
    <row r="109" spans="1:31" s="5" customFormat="1" ht="24" customHeight="1">
      <c r="A109" s="155">
        <v>105</v>
      </c>
      <c r="B109" s="174" t="s">
        <v>174</v>
      </c>
      <c r="C109" s="175" t="s">
        <v>10</v>
      </c>
      <c r="D109" s="175">
        <v>1</v>
      </c>
      <c r="E109" s="175" t="s">
        <v>10</v>
      </c>
      <c r="F109" s="167"/>
      <c r="G109" s="167"/>
      <c r="H109" s="175">
        <v>120</v>
      </c>
      <c r="I109" s="175">
        <v>120</v>
      </c>
      <c r="J109" s="61"/>
      <c r="K109" s="175">
        <v>120</v>
      </c>
      <c r="L109" s="176">
        <v>50</v>
      </c>
      <c r="M109" s="177">
        <f t="shared" si="27"/>
        <v>6000</v>
      </c>
      <c r="N109" s="172"/>
      <c r="O109" s="171">
        <f t="shared" si="42"/>
        <v>0</v>
      </c>
      <c r="P109" s="173"/>
      <c r="Q109" s="171">
        <f t="shared" si="39"/>
        <v>0</v>
      </c>
      <c r="R109" s="173">
        <v>120</v>
      </c>
      <c r="S109" s="171">
        <f t="shared" si="43"/>
        <v>6000</v>
      </c>
      <c r="T109" s="173"/>
      <c r="U109" s="171">
        <f t="shared" si="38"/>
        <v>0</v>
      </c>
      <c r="V109" s="65">
        <f t="shared" si="40"/>
        <v>0</v>
      </c>
      <c r="W109" s="66">
        <f t="shared" si="41"/>
        <v>0</v>
      </c>
      <c r="X109" s="67"/>
      <c r="AD109" s="220">
        <f t="shared" si="32"/>
        <v>120</v>
      </c>
      <c r="AE109" s="221">
        <f t="shared" si="28"/>
        <v>6000</v>
      </c>
    </row>
    <row r="110" spans="1:31" s="5" customFormat="1" ht="24" customHeight="1">
      <c r="A110" s="155">
        <v>106</v>
      </c>
      <c r="B110" s="174" t="s">
        <v>175</v>
      </c>
      <c r="C110" s="175" t="s">
        <v>10</v>
      </c>
      <c r="D110" s="175">
        <v>1</v>
      </c>
      <c r="E110" s="175" t="s">
        <v>10</v>
      </c>
      <c r="F110" s="167"/>
      <c r="G110" s="167"/>
      <c r="H110" s="175">
        <v>1500</v>
      </c>
      <c r="I110" s="175">
        <v>1500</v>
      </c>
      <c r="J110" s="82"/>
      <c r="K110" s="175">
        <v>1500</v>
      </c>
      <c r="L110" s="176">
        <v>10</v>
      </c>
      <c r="M110" s="177">
        <f t="shared" si="27"/>
        <v>15000</v>
      </c>
      <c r="N110" s="172"/>
      <c r="O110" s="171">
        <f t="shared" si="42"/>
        <v>0</v>
      </c>
      <c r="P110" s="173">
        <v>1500</v>
      </c>
      <c r="Q110" s="171">
        <f t="shared" si="39"/>
        <v>15000</v>
      </c>
      <c r="R110" s="173"/>
      <c r="S110" s="171">
        <f t="shared" si="43"/>
        <v>0</v>
      </c>
      <c r="T110" s="173"/>
      <c r="U110" s="171">
        <f t="shared" si="38"/>
        <v>0</v>
      </c>
      <c r="V110" s="65">
        <f t="shared" si="40"/>
        <v>0</v>
      </c>
      <c r="W110" s="66">
        <f t="shared" si="41"/>
        <v>0</v>
      </c>
      <c r="X110" s="67"/>
      <c r="AD110" s="220">
        <f t="shared" si="32"/>
        <v>1500</v>
      </c>
      <c r="AE110" s="221">
        <f t="shared" si="28"/>
        <v>15000</v>
      </c>
    </row>
    <row r="111" spans="1:31" s="5" customFormat="1" ht="24" customHeight="1">
      <c r="A111" s="155">
        <v>107</v>
      </c>
      <c r="B111" s="174" t="s">
        <v>176</v>
      </c>
      <c r="C111" s="175" t="s">
        <v>10</v>
      </c>
      <c r="D111" s="175">
        <v>1</v>
      </c>
      <c r="E111" s="175" t="s">
        <v>10</v>
      </c>
      <c r="F111" s="167"/>
      <c r="G111" s="167"/>
      <c r="H111" s="175">
        <v>1000</v>
      </c>
      <c r="I111" s="175">
        <v>1000</v>
      </c>
      <c r="J111" s="61"/>
      <c r="K111" s="175">
        <v>1000</v>
      </c>
      <c r="L111" s="176">
        <v>10</v>
      </c>
      <c r="M111" s="177">
        <f t="shared" si="27"/>
        <v>10000</v>
      </c>
      <c r="N111" s="172"/>
      <c r="O111" s="171">
        <f t="shared" si="42"/>
        <v>0</v>
      </c>
      <c r="P111" s="173">
        <v>1000</v>
      </c>
      <c r="Q111" s="171">
        <f t="shared" si="39"/>
        <v>10000</v>
      </c>
      <c r="R111" s="173"/>
      <c r="S111" s="171">
        <f t="shared" si="43"/>
        <v>0</v>
      </c>
      <c r="T111" s="173"/>
      <c r="U111" s="171">
        <f t="shared" si="38"/>
        <v>0</v>
      </c>
      <c r="V111" s="65">
        <f t="shared" si="40"/>
        <v>0</v>
      </c>
      <c r="W111" s="66">
        <f t="shared" si="41"/>
        <v>0</v>
      </c>
      <c r="X111" s="67"/>
      <c r="AD111" s="220">
        <f t="shared" si="32"/>
        <v>1000</v>
      </c>
      <c r="AE111" s="221">
        <f t="shared" si="28"/>
        <v>10000</v>
      </c>
    </row>
    <row r="112" spans="1:31" s="5" customFormat="1" ht="24" customHeight="1">
      <c r="A112" s="155">
        <v>108</v>
      </c>
      <c r="B112" s="174" t="s">
        <v>177</v>
      </c>
      <c r="C112" s="178" t="s">
        <v>10</v>
      </c>
      <c r="D112" s="175">
        <v>1</v>
      </c>
      <c r="E112" s="178" t="s">
        <v>10</v>
      </c>
      <c r="F112" s="167"/>
      <c r="G112" s="167"/>
      <c r="H112" s="178">
        <v>1000</v>
      </c>
      <c r="I112" s="178">
        <v>1000</v>
      </c>
      <c r="J112" s="82"/>
      <c r="K112" s="178">
        <v>1000</v>
      </c>
      <c r="L112" s="177">
        <v>10</v>
      </c>
      <c r="M112" s="177">
        <f t="shared" si="27"/>
        <v>10000</v>
      </c>
      <c r="N112" s="172"/>
      <c r="O112" s="171">
        <f t="shared" si="42"/>
        <v>0</v>
      </c>
      <c r="P112" s="173">
        <v>1000</v>
      </c>
      <c r="Q112" s="171">
        <f t="shared" si="39"/>
        <v>10000</v>
      </c>
      <c r="R112" s="173"/>
      <c r="S112" s="171">
        <f t="shared" si="43"/>
        <v>0</v>
      </c>
      <c r="T112" s="173"/>
      <c r="U112" s="171">
        <f t="shared" si="38"/>
        <v>0</v>
      </c>
      <c r="V112" s="65">
        <f t="shared" si="40"/>
        <v>0</v>
      </c>
      <c r="W112" s="66">
        <f t="shared" si="41"/>
        <v>0</v>
      </c>
      <c r="X112" s="67"/>
      <c r="AD112" s="220">
        <f t="shared" si="32"/>
        <v>1000</v>
      </c>
      <c r="AE112" s="221">
        <f t="shared" si="28"/>
        <v>10000</v>
      </c>
    </row>
    <row r="113" spans="1:31" s="5" customFormat="1" ht="24" customHeight="1">
      <c r="A113" s="57">
        <v>109</v>
      </c>
      <c r="B113" s="174" t="s">
        <v>178</v>
      </c>
      <c r="C113" s="170" t="s">
        <v>167</v>
      </c>
      <c r="D113" s="170">
        <v>1</v>
      </c>
      <c r="E113" s="170" t="s">
        <v>167</v>
      </c>
      <c r="F113" s="167">
        <v>1</v>
      </c>
      <c r="G113" s="167">
        <v>1</v>
      </c>
      <c r="H113" s="170">
        <v>1</v>
      </c>
      <c r="I113" s="169">
        <v>1</v>
      </c>
      <c r="J113" s="61"/>
      <c r="K113" s="169">
        <v>1</v>
      </c>
      <c r="L113" s="179">
        <v>1500</v>
      </c>
      <c r="M113" s="171">
        <f t="shared" si="27"/>
        <v>1500</v>
      </c>
      <c r="N113" s="180"/>
      <c r="O113" s="171">
        <f t="shared" si="42"/>
        <v>0</v>
      </c>
      <c r="P113" s="181"/>
      <c r="Q113" s="171">
        <f t="shared" si="39"/>
        <v>0</v>
      </c>
      <c r="R113" s="181"/>
      <c r="S113" s="171">
        <f t="shared" si="43"/>
        <v>0</v>
      </c>
      <c r="T113" s="181">
        <v>1</v>
      </c>
      <c r="U113" s="171">
        <f t="shared" si="38"/>
        <v>1500</v>
      </c>
      <c r="V113" s="182">
        <f t="shared" si="40"/>
        <v>0</v>
      </c>
      <c r="W113" s="183">
        <f t="shared" si="41"/>
        <v>0</v>
      </c>
      <c r="X113" s="67"/>
      <c r="AD113" s="220">
        <f t="shared" si="32"/>
        <v>1</v>
      </c>
      <c r="AE113" s="221">
        <f t="shared" si="28"/>
        <v>1500</v>
      </c>
    </row>
    <row r="114" spans="1:31" s="5" customFormat="1" ht="24" customHeight="1">
      <c r="A114" s="57">
        <v>110</v>
      </c>
      <c r="B114" s="168" t="s">
        <v>179</v>
      </c>
      <c r="C114" s="169" t="s">
        <v>79</v>
      </c>
      <c r="D114" s="170">
        <v>1</v>
      </c>
      <c r="E114" s="169" t="s">
        <v>79</v>
      </c>
      <c r="F114" s="34">
        <v>60</v>
      </c>
      <c r="G114" s="105">
        <v>60</v>
      </c>
      <c r="H114" s="169">
        <v>80</v>
      </c>
      <c r="I114" s="169">
        <v>80</v>
      </c>
      <c r="J114" s="82"/>
      <c r="K114" s="169">
        <v>80</v>
      </c>
      <c r="L114" s="171">
        <v>250</v>
      </c>
      <c r="M114" s="171">
        <f t="shared" si="27"/>
        <v>20000</v>
      </c>
      <c r="N114" s="172">
        <v>20</v>
      </c>
      <c r="O114" s="171">
        <f t="shared" si="42"/>
        <v>5000</v>
      </c>
      <c r="P114" s="173">
        <v>20</v>
      </c>
      <c r="Q114" s="171">
        <f t="shared" si="39"/>
        <v>5000</v>
      </c>
      <c r="R114" s="173">
        <v>20</v>
      </c>
      <c r="S114" s="171">
        <f t="shared" si="43"/>
        <v>5000</v>
      </c>
      <c r="T114" s="173">
        <v>20</v>
      </c>
      <c r="U114" s="171">
        <f t="shared" si="38"/>
        <v>5000</v>
      </c>
      <c r="V114" s="65">
        <f t="shared" si="40"/>
        <v>0</v>
      </c>
      <c r="W114" s="66">
        <f t="shared" si="41"/>
        <v>0</v>
      </c>
      <c r="X114" s="184"/>
      <c r="AD114" s="220">
        <f t="shared" si="32"/>
        <v>80</v>
      </c>
      <c r="AE114" s="221">
        <f t="shared" si="28"/>
        <v>20000</v>
      </c>
    </row>
    <row r="115" spans="1:31" s="5" customFormat="1" ht="24" customHeight="1">
      <c r="A115" s="57">
        <v>111</v>
      </c>
      <c r="B115" s="168" t="s">
        <v>180</v>
      </c>
      <c r="C115" s="178" t="s">
        <v>64</v>
      </c>
      <c r="D115" s="175">
        <v>1</v>
      </c>
      <c r="E115" s="178" t="s">
        <v>64</v>
      </c>
      <c r="F115" s="178"/>
      <c r="G115" s="178"/>
      <c r="H115" s="178">
        <v>500</v>
      </c>
      <c r="I115" s="178">
        <v>500</v>
      </c>
      <c r="J115" s="61"/>
      <c r="K115" s="178">
        <v>500</v>
      </c>
      <c r="L115" s="177">
        <v>10</v>
      </c>
      <c r="M115" s="177">
        <f t="shared" si="27"/>
        <v>5000</v>
      </c>
      <c r="N115" s="172"/>
      <c r="O115" s="171">
        <f t="shared" si="42"/>
        <v>0</v>
      </c>
      <c r="P115" s="173">
        <v>500</v>
      </c>
      <c r="Q115" s="171">
        <f t="shared" si="39"/>
        <v>5000</v>
      </c>
      <c r="R115" s="173"/>
      <c r="S115" s="171">
        <f t="shared" si="43"/>
        <v>0</v>
      </c>
      <c r="T115" s="173"/>
      <c r="U115" s="171">
        <f t="shared" si="38"/>
        <v>0</v>
      </c>
      <c r="V115" s="65">
        <f t="shared" si="40"/>
        <v>0</v>
      </c>
      <c r="W115" s="66">
        <f t="shared" si="41"/>
        <v>0</v>
      </c>
      <c r="X115" s="185"/>
      <c r="AD115" s="220">
        <f t="shared" si="32"/>
        <v>500</v>
      </c>
      <c r="AE115" s="221">
        <f t="shared" si="28"/>
        <v>5000</v>
      </c>
    </row>
    <row r="116" spans="1:31" s="5" customFormat="1" ht="24" customHeight="1">
      <c r="A116" s="60">
        <v>112</v>
      </c>
      <c r="B116" s="168" t="s">
        <v>181</v>
      </c>
      <c r="C116" s="175" t="s">
        <v>10</v>
      </c>
      <c r="D116" s="175">
        <v>1</v>
      </c>
      <c r="E116" s="175" t="s">
        <v>10</v>
      </c>
      <c r="F116" s="175"/>
      <c r="G116" s="175"/>
      <c r="H116" s="175">
        <v>10</v>
      </c>
      <c r="I116" s="178">
        <v>10</v>
      </c>
      <c r="J116" s="82"/>
      <c r="K116" s="178">
        <v>10</v>
      </c>
      <c r="L116" s="177">
        <v>920</v>
      </c>
      <c r="M116" s="177">
        <f t="shared" si="27"/>
        <v>9200</v>
      </c>
      <c r="N116" s="172"/>
      <c r="O116" s="171">
        <f t="shared" si="42"/>
        <v>0</v>
      </c>
      <c r="P116" s="173"/>
      <c r="Q116" s="171">
        <f t="shared" si="39"/>
        <v>0</v>
      </c>
      <c r="R116" s="173">
        <v>10</v>
      </c>
      <c r="S116" s="171">
        <f t="shared" si="43"/>
        <v>9200</v>
      </c>
      <c r="T116" s="173"/>
      <c r="U116" s="171">
        <f t="shared" si="38"/>
        <v>0</v>
      </c>
      <c r="V116" s="65">
        <f t="shared" si="40"/>
        <v>0</v>
      </c>
      <c r="W116" s="66">
        <f t="shared" si="41"/>
        <v>0</v>
      </c>
      <c r="X116" s="185"/>
      <c r="AD116" s="220">
        <f t="shared" si="32"/>
        <v>10</v>
      </c>
      <c r="AE116" s="221">
        <f t="shared" si="28"/>
        <v>9200</v>
      </c>
    </row>
    <row r="117" spans="1:24" s="5" customFormat="1" ht="24.75" customHeight="1">
      <c r="A117" s="186"/>
      <c r="B117" s="1"/>
      <c r="C117" s="7"/>
      <c r="D117" s="7"/>
      <c r="E117" s="7"/>
      <c r="F117" s="7"/>
      <c r="G117" s="7"/>
      <c r="H117" s="7"/>
      <c r="I117" s="7"/>
      <c r="J117" s="7"/>
      <c r="K117" s="187"/>
      <c r="L117" s="8"/>
      <c r="M117" s="8"/>
      <c r="N117" s="7"/>
      <c r="O117" s="8"/>
      <c r="P117" s="7"/>
      <c r="Q117" s="8"/>
      <c r="R117" s="7"/>
      <c r="S117" s="8"/>
      <c r="T117" s="7"/>
      <c r="U117" s="8"/>
      <c r="V117" s="192"/>
      <c r="W117" s="185"/>
      <c r="X117" s="9"/>
    </row>
    <row r="118" spans="1:24" s="5" customFormat="1" ht="24.75" customHeight="1">
      <c r="A118" s="186"/>
      <c r="B118" s="1"/>
      <c r="C118" s="7"/>
      <c r="D118" s="7"/>
      <c r="E118" s="7"/>
      <c r="F118" s="7"/>
      <c r="G118" s="7"/>
      <c r="H118" s="7"/>
      <c r="I118" s="7"/>
      <c r="J118" s="7"/>
      <c r="K118" s="187"/>
      <c r="L118" s="8"/>
      <c r="M118" s="8"/>
      <c r="N118" s="7"/>
      <c r="O118" s="8"/>
      <c r="P118" s="7"/>
      <c r="Q118" s="8"/>
      <c r="R118" s="7"/>
      <c r="S118" s="8"/>
      <c r="T118" s="7"/>
      <c r="U118" s="8"/>
      <c r="V118" s="192"/>
      <c r="W118" s="185"/>
      <c r="X118" s="9"/>
    </row>
    <row r="119" spans="1:27" s="5" customFormat="1" ht="24.75" customHeight="1">
      <c r="A119" s="48"/>
      <c r="B119" s="15"/>
      <c r="C119" s="20" t="s">
        <v>40</v>
      </c>
      <c r="D119" s="20"/>
      <c r="E119" s="20"/>
      <c r="F119" s="48"/>
      <c r="G119" s="48"/>
      <c r="H119" s="369" t="s">
        <v>33</v>
      </c>
      <c r="I119" s="369"/>
      <c r="J119" s="369"/>
      <c r="K119" s="369"/>
      <c r="L119" s="193"/>
      <c r="M119" s="369" t="s">
        <v>33</v>
      </c>
      <c r="N119" s="369"/>
      <c r="O119" s="369"/>
      <c r="P119" s="369"/>
      <c r="Q119" s="193"/>
      <c r="R119" s="369" t="s">
        <v>33</v>
      </c>
      <c r="S119" s="369"/>
      <c r="T119" s="369"/>
      <c r="U119" s="369"/>
      <c r="V119" s="193"/>
      <c r="W119" s="193"/>
      <c r="X119" s="193"/>
      <c r="Y119" s="16"/>
      <c r="Z119" s="16"/>
      <c r="AA119" s="6"/>
    </row>
    <row r="120" spans="1:27" s="5" customFormat="1" ht="24.75" customHeight="1">
      <c r="A120" s="48"/>
      <c r="B120" s="15"/>
      <c r="C120" s="371" t="s">
        <v>34</v>
      </c>
      <c r="D120" s="371"/>
      <c r="E120" s="371"/>
      <c r="F120" s="371"/>
      <c r="G120" s="48"/>
      <c r="H120" s="369" t="s">
        <v>39</v>
      </c>
      <c r="I120" s="369"/>
      <c r="J120" s="369"/>
      <c r="K120" s="369"/>
      <c r="L120" s="193"/>
      <c r="M120" s="369" t="s">
        <v>37</v>
      </c>
      <c r="N120" s="369"/>
      <c r="O120" s="369"/>
      <c r="P120" s="369"/>
      <c r="Q120" s="193"/>
      <c r="R120" s="369" t="s">
        <v>48</v>
      </c>
      <c r="S120" s="369"/>
      <c r="T120" s="369"/>
      <c r="U120" s="369"/>
      <c r="V120" s="193"/>
      <c r="W120" s="193"/>
      <c r="X120" s="193"/>
      <c r="Y120" s="16"/>
      <c r="Z120" s="16"/>
      <c r="AA120" s="6"/>
    </row>
    <row r="121" spans="1:27" s="5" customFormat="1" ht="24.75" customHeight="1">
      <c r="A121" s="48"/>
      <c r="B121" s="15"/>
      <c r="C121" s="371" t="s">
        <v>35</v>
      </c>
      <c r="D121" s="371"/>
      <c r="E121" s="371"/>
      <c r="F121" s="371"/>
      <c r="G121" s="48"/>
      <c r="H121" s="369" t="s">
        <v>36</v>
      </c>
      <c r="I121" s="369"/>
      <c r="J121" s="369"/>
      <c r="K121" s="369"/>
      <c r="L121" s="193"/>
      <c r="M121" s="369" t="s">
        <v>38</v>
      </c>
      <c r="N121" s="369"/>
      <c r="O121" s="369"/>
      <c r="P121" s="369"/>
      <c r="Q121" s="193"/>
      <c r="R121" s="369" t="s">
        <v>45</v>
      </c>
      <c r="S121" s="369"/>
      <c r="T121" s="369"/>
      <c r="U121" s="369"/>
      <c r="Y121" s="16"/>
      <c r="Z121" s="16"/>
      <c r="AA121" s="6"/>
    </row>
    <row r="122" spans="1:27" s="5" customFormat="1" ht="24.75" customHeight="1">
      <c r="A122" s="48"/>
      <c r="B122" s="15"/>
      <c r="C122" s="15"/>
      <c r="D122" s="48"/>
      <c r="E122" s="48"/>
      <c r="F122" s="48"/>
      <c r="G122" s="48"/>
      <c r="H122" s="48"/>
      <c r="I122" s="7"/>
      <c r="J122" s="7"/>
      <c r="K122" s="48"/>
      <c r="L122" s="48"/>
      <c r="M122" s="371" t="s">
        <v>47</v>
      </c>
      <c r="N122" s="371"/>
      <c r="O122" s="371"/>
      <c r="P122" s="371"/>
      <c r="Q122" s="20"/>
      <c r="R122" s="371" t="s">
        <v>46</v>
      </c>
      <c r="S122" s="371"/>
      <c r="T122" s="371"/>
      <c r="U122" s="371"/>
      <c r="Y122" s="48"/>
      <c r="Z122" s="48"/>
      <c r="AA122" s="6"/>
    </row>
    <row r="123" spans="1:27" s="5" customFormat="1" ht="24.75" customHeight="1">
      <c r="A123" s="48"/>
      <c r="B123" s="15"/>
      <c r="C123" s="15"/>
      <c r="D123" s="48"/>
      <c r="E123" s="48"/>
      <c r="F123" s="48"/>
      <c r="G123" s="48"/>
      <c r="H123" s="48"/>
      <c r="I123" s="7"/>
      <c r="J123" s="7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369"/>
      <c r="V123" s="369"/>
      <c r="W123" s="369"/>
      <c r="X123" s="369"/>
      <c r="Y123" s="16"/>
      <c r="Z123" s="16"/>
      <c r="AA123" s="6"/>
    </row>
    <row r="124" spans="1:24" s="5" customFormat="1" ht="24.75" customHeight="1">
      <c r="A124" s="186"/>
      <c r="B124" s="1"/>
      <c r="C124" s="7"/>
      <c r="D124" s="7"/>
      <c r="E124" s="7"/>
      <c r="F124" s="7"/>
      <c r="G124" s="7"/>
      <c r="H124" s="7"/>
      <c r="I124" s="7"/>
      <c r="J124" s="7"/>
      <c r="K124" s="187"/>
      <c r="L124" s="8"/>
      <c r="M124" s="8"/>
      <c r="N124" s="7"/>
      <c r="O124" s="8"/>
      <c r="P124" s="7"/>
      <c r="Q124" s="8"/>
      <c r="R124" s="7"/>
      <c r="S124" s="8"/>
      <c r="T124" s="7"/>
      <c r="U124" s="8"/>
      <c r="V124" s="34"/>
      <c r="W124" s="34"/>
      <c r="X124" s="7"/>
    </row>
    <row r="125" spans="1:24" s="5" customFormat="1" ht="24.75" customHeight="1">
      <c r="A125" s="1"/>
      <c r="B125" s="1"/>
      <c r="C125" s="7"/>
      <c r="D125" s="7"/>
      <c r="E125" s="7"/>
      <c r="F125" s="7"/>
      <c r="G125" s="7"/>
      <c r="H125" s="7"/>
      <c r="I125" s="7"/>
      <c r="J125" s="7"/>
      <c r="K125" s="187"/>
      <c r="L125" s="8"/>
      <c r="M125" s="8"/>
      <c r="N125" s="7"/>
      <c r="O125" s="8"/>
      <c r="P125" s="7"/>
      <c r="Q125" s="8"/>
      <c r="R125" s="7"/>
      <c r="S125" s="8"/>
      <c r="T125" s="7"/>
      <c r="U125" s="8"/>
      <c r="V125" s="188"/>
      <c r="W125" s="189"/>
      <c r="X125" s="190"/>
    </row>
    <row r="126" spans="1:24" s="5" customFormat="1" ht="24.75" customHeight="1">
      <c r="A126" s="186"/>
      <c r="B126" s="1"/>
      <c r="C126" s="7"/>
      <c r="D126" s="7"/>
      <c r="E126" s="7"/>
      <c r="F126" s="7"/>
      <c r="G126" s="7"/>
      <c r="H126" s="7"/>
      <c r="I126" s="7"/>
      <c r="J126" s="7"/>
      <c r="K126" s="187"/>
      <c r="L126" s="8"/>
      <c r="M126" s="8"/>
      <c r="N126" s="7"/>
      <c r="O126" s="8"/>
      <c r="P126" s="7"/>
      <c r="Q126" s="8"/>
      <c r="R126" s="7"/>
      <c r="S126" s="8"/>
      <c r="T126" s="7"/>
      <c r="U126" s="8"/>
      <c r="V126" s="191"/>
      <c r="W126" s="190"/>
      <c r="X126" s="190"/>
    </row>
    <row r="127" spans="1:24" ht="24">
      <c r="A127" s="186"/>
      <c r="V127" s="191"/>
      <c r="W127" s="190"/>
      <c r="X127" s="190"/>
    </row>
    <row r="128" spans="22:24" ht="24">
      <c r="V128" s="191"/>
      <c r="W128" s="190"/>
      <c r="X128" s="190"/>
    </row>
    <row r="129" spans="22:24" ht="24">
      <c r="V129" s="186"/>
      <c r="W129" s="190"/>
      <c r="X129" s="190"/>
    </row>
    <row r="130" ht="20.25">
      <c r="V130" s="8"/>
    </row>
    <row r="131" ht="20.25">
      <c r="V131" s="8"/>
    </row>
  </sheetData>
  <sheetProtection/>
  <autoFilter ref="A4:AE116"/>
  <mergeCells count="32">
    <mergeCell ref="R2:S2"/>
    <mergeCell ref="T2:U2"/>
    <mergeCell ref="V2:W2"/>
    <mergeCell ref="X2:X3"/>
    <mergeCell ref="A1:X1"/>
    <mergeCell ref="A2:A3"/>
    <mergeCell ref="B2:B3"/>
    <mergeCell ref="C2:C3"/>
    <mergeCell ref="D2:D3"/>
    <mergeCell ref="I2:I3"/>
    <mergeCell ref="M2:M3"/>
    <mergeCell ref="P2:Q2"/>
    <mergeCell ref="J2:J3"/>
    <mergeCell ref="U123:X123"/>
    <mergeCell ref="C121:F121"/>
    <mergeCell ref="M122:P122"/>
    <mergeCell ref="R119:U119"/>
    <mergeCell ref="R120:U120"/>
    <mergeCell ref="R121:U121"/>
    <mergeCell ref="R122:U122"/>
    <mergeCell ref="H119:K119"/>
    <mergeCell ref="H120:K120"/>
    <mergeCell ref="H121:K121"/>
    <mergeCell ref="M119:P119"/>
    <mergeCell ref="M120:P120"/>
    <mergeCell ref="M121:P121"/>
    <mergeCell ref="N2:O2"/>
    <mergeCell ref="C120:F120"/>
    <mergeCell ref="E2:E3"/>
    <mergeCell ref="F2:H2"/>
    <mergeCell ref="K2:K3"/>
    <mergeCell ref="L2:L3"/>
  </mergeCells>
  <printOptions/>
  <pageMargins left="0.5118110236220472" right="0.11811023622047245" top="0.5511811023622047" bottom="0.15748031496062992" header="0.31496062992125984" footer="0.31496062992125984"/>
  <pageSetup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="90" zoomScaleNormal="90" zoomScalePageLayoutView="0" workbookViewId="0" topLeftCell="A1">
      <pane ySplit="4" topLeftCell="A5" activePane="bottomLeft" state="frozen"/>
      <selection pane="topLeft" activeCell="K1" sqref="K1"/>
      <selection pane="bottomLeft" activeCell="A1" sqref="A1:IV16384"/>
    </sheetView>
  </sheetViews>
  <sheetFormatPr defaultColWidth="9.00390625" defaultRowHeight="15"/>
  <cols>
    <col min="1" max="1" width="8.140625" style="3" customWidth="1"/>
    <col min="2" max="2" width="26.28125" style="7" customWidth="1"/>
    <col min="3" max="3" width="10.140625" style="7" customWidth="1"/>
    <col min="4" max="5" width="9.8515625" style="7" customWidth="1"/>
    <col min="6" max="8" width="9.00390625" style="7" customWidth="1"/>
    <col min="9" max="10" width="11.28125" style="7" customWidth="1"/>
    <col min="11" max="11" width="13.140625" style="7" customWidth="1"/>
    <col min="12" max="13" width="10.140625" style="8" customWidth="1"/>
    <col min="14" max="14" width="14.57421875" style="8" customWidth="1"/>
    <col min="15" max="15" width="11.7109375" style="7" customWidth="1"/>
    <col min="16" max="16" width="12.57421875" style="8" customWidth="1"/>
    <col min="17" max="17" width="11.140625" style="7" customWidth="1"/>
    <col min="18" max="18" width="12.57421875" style="8" customWidth="1"/>
    <col min="19" max="19" width="12.140625" style="7" customWidth="1"/>
    <col min="20" max="20" width="12.57421875" style="7" customWidth="1"/>
    <col min="21" max="21" width="9.140625" style="7" customWidth="1"/>
    <col min="22" max="22" width="12.57421875" style="8" customWidth="1"/>
    <col min="23" max="23" width="11.8515625" style="9" hidden="1" customWidth="1"/>
    <col min="24" max="24" width="13.140625" style="9" hidden="1" customWidth="1"/>
    <col min="25" max="25" width="9.00390625" style="1" hidden="1" customWidth="1"/>
    <col min="26" max="26" width="8.421875" style="1" customWidth="1"/>
    <col min="27" max="27" width="11.00390625" style="1" customWidth="1"/>
    <col min="28" max="16384" width="9.00390625" style="1" customWidth="1"/>
  </cols>
  <sheetData>
    <row r="1" spans="1:24" s="4" customFormat="1" ht="30" customHeight="1">
      <c r="A1" s="390" t="s">
        <v>56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</row>
    <row r="2" spans="1:24" s="2" customFormat="1" ht="24" customHeight="1">
      <c r="A2" s="396" t="s">
        <v>0</v>
      </c>
      <c r="B2" s="397" t="s">
        <v>11</v>
      </c>
      <c r="C2" s="391" t="s">
        <v>41</v>
      </c>
      <c r="D2" s="395" t="s">
        <v>1</v>
      </c>
      <c r="E2" s="393" t="s">
        <v>42</v>
      </c>
      <c r="F2" s="395" t="s">
        <v>43</v>
      </c>
      <c r="G2" s="395"/>
      <c r="H2" s="395"/>
      <c r="I2" s="384" t="s">
        <v>55</v>
      </c>
      <c r="J2" s="384" t="s">
        <v>44</v>
      </c>
      <c r="K2" s="384" t="s">
        <v>57</v>
      </c>
      <c r="L2" s="388" t="s">
        <v>3</v>
      </c>
      <c r="M2" s="386" t="s">
        <v>31</v>
      </c>
      <c r="N2" s="388" t="s">
        <v>4</v>
      </c>
      <c r="O2" s="387" t="s">
        <v>5</v>
      </c>
      <c r="P2" s="387"/>
      <c r="Q2" s="387" t="s">
        <v>7</v>
      </c>
      <c r="R2" s="387"/>
      <c r="S2" s="389" t="s">
        <v>8</v>
      </c>
      <c r="T2" s="389"/>
      <c r="U2" s="387" t="s">
        <v>9</v>
      </c>
      <c r="V2" s="387"/>
      <c r="W2" s="387" t="s">
        <v>32</v>
      </c>
      <c r="X2" s="387"/>
    </row>
    <row r="3" spans="1:24" s="2" customFormat="1" ht="24" customHeight="1">
      <c r="A3" s="396"/>
      <c r="B3" s="397"/>
      <c r="C3" s="392"/>
      <c r="D3" s="395"/>
      <c r="E3" s="394"/>
      <c r="F3" s="41">
        <v>2562</v>
      </c>
      <c r="G3" s="41">
        <v>2563</v>
      </c>
      <c r="H3" s="18">
        <v>2564</v>
      </c>
      <c r="I3" s="385"/>
      <c r="J3" s="385"/>
      <c r="K3" s="385"/>
      <c r="L3" s="388"/>
      <c r="M3" s="386"/>
      <c r="N3" s="388"/>
      <c r="O3" s="10" t="s">
        <v>2</v>
      </c>
      <c r="P3" s="11" t="s">
        <v>6</v>
      </c>
      <c r="Q3" s="10" t="s">
        <v>2</v>
      </c>
      <c r="R3" s="11" t="s">
        <v>6</v>
      </c>
      <c r="S3" s="10" t="s">
        <v>2</v>
      </c>
      <c r="T3" s="10" t="s">
        <v>6</v>
      </c>
      <c r="U3" s="10" t="s">
        <v>2</v>
      </c>
      <c r="V3" s="11" t="s">
        <v>6</v>
      </c>
      <c r="W3" s="10" t="s">
        <v>2</v>
      </c>
      <c r="X3" s="10" t="s">
        <v>6</v>
      </c>
    </row>
    <row r="4" spans="1:24" s="2" customFormat="1" ht="24" customHeight="1">
      <c r="A4" s="25"/>
      <c r="B4" s="26"/>
      <c r="C4" s="27"/>
      <c r="D4" s="28"/>
      <c r="E4" s="29"/>
      <c r="F4" s="28"/>
      <c r="G4" s="28"/>
      <c r="H4" s="28"/>
      <c r="I4" s="30"/>
      <c r="J4" s="43"/>
      <c r="K4" s="30"/>
      <c r="L4" s="31"/>
      <c r="M4" s="31"/>
      <c r="N4" s="31">
        <f>SUM(N5:N24)</f>
        <v>277900</v>
      </c>
      <c r="O4" s="32"/>
      <c r="P4" s="31">
        <f>SUM(P5:P24)</f>
        <v>68400</v>
      </c>
      <c r="Q4" s="32"/>
      <c r="R4" s="31">
        <f>SUM(R5:R24)</f>
        <v>70050</v>
      </c>
      <c r="S4" s="23"/>
      <c r="T4" s="22">
        <f>SUM(T5:T24)</f>
        <v>69400</v>
      </c>
      <c r="U4" s="32"/>
      <c r="V4" s="31">
        <f>SUM(V5:V24)</f>
        <v>70050</v>
      </c>
      <c r="W4" s="32"/>
      <c r="X4" s="31">
        <f>SUM(X5:X24)</f>
        <v>0</v>
      </c>
    </row>
    <row r="5" spans="1:27" ht="24" customHeight="1">
      <c r="A5" s="33">
        <v>1</v>
      </c>
      <c r="B5" s="34" t="s">
        <v>18</v>
      </c>
      <c r="C5" s="34" t="s">
        <v>28</v>
      </c>
      <c r="D5" s="34">
        <v>1</v>
      </c>
      <c r="E5" s="34" t="s">
        <v>28</v>
      </c>
      <c r="F5" s="34">
        <v>20</v>
      </c>
      <c r="G5" s="34">
        <v>20</v>
      </c>
      <c r="H5" s="34">
        <v>20</v>
      </c>
      <c r="I5" s="34">
        <v>20</v>
      </c>
      <c r="J5" s="44">
        <v>0</v>
      </c>
      <c r="K5" s="34">
        <v>20</v>
      </c>
      <c r="L5" s="35">
        <v>250</v>
      </c>
      <c r="M5" s="35">
        <v>250</v>
      </c>
      <c r="N5" s="35">
        <f aca="true" t="shared" si="0" ref="N5:N22">L5*K5</f>
        <v>5000</v>
      </c>
      <c r="O5" s="36"/>
      <c r="P5" s="37">
        <f>O5*L5</f>
        <v>0</v>
      </c>
      <c r="Q5" s="45">
        <v>10</v>
      </c>
      <c r="R5" s="37">
        <f>Q5*L5</f>
        <v>2500</v>
      </c>
      <c r="S5" s="45"/>
      <c r="T5" s="46">
        <f>S5*L5</f>
        <v>0</v>
      </c>
      <c r="U5" s="36">
        <v>10</v>
      </c>
      <c r="V5" s="37">
        <f>U5*L5</f>
        <v>2500</v>
      </c>
      <c r="W5" s="47">
        <f>K5-O5-Q5-S5-U5</f>
        <v>0</v>
      </c>
      <c r="X5" s="40">
        <f>N5-P5-R5-T5-V5</f>
        <v>0</v>
      </c>
      <c r="Y5" s="1" t="s">
        <v>49</v>
      </c>
      <c r="Z5" s="222">
        <f>O5+Q5+S5+U5</f>
        <v>20</v>
      </c>
      <c r="AA5" s="223">
        <f>P5+R5+T5+V5</f>
        <v>5000</v>
      </c>
    </row>
    <row r="6" spans="1:27" ht="24" customHeight="1">
      <c r="A6" s="33">
        <v>2</v>
      </c>
      <c r="B6" s="34" t="s">
        <v>19</v>
      </c>
      <c r="C6" s="34" t="s">
        <v>28</v>
      </c>
      <c r="D6" s="34">
        <v>1</v>
      </c>
      <c r="E6" s="34" t="s">
        <v>28</v>
      </c>
      <c r="F6" s="34">
        <v>20</v>
      </c>
      <c r="G6" s="34">
        <v>20</v>
      </c>
      <c r="H6" s="34">
        <v>20</v>
      </c>
      <c r="I6" s="34">
        <v>20</v>
      </c>
      <c r="J6" s="44">
        <v>0</v>
      </c>
      <c r="K6" s="34">
        <v>20</v>
      </c>
      <c r="L6" s="35">
        <v>250</v>
      </c>
      <c r="M6" s="35">
        <v>250</v>
      </c>
      <c r="N6" s="35">
        <f t="shared" si="0"/>
        <v>5000</v>
      </c>
      <c r="O6" s="36"/>
      <c r="P6" s="37">
        <f aca="true" t="shared" si="1" ref="P6:P22">O6*L6</f>
        <v>0</v>
      </c>
      <c r="Q6" s="45">
        <v>10</v>
      </c>
      <c r="R6" s="37">
        <f aca="true" t="shared" si="2" ref="R6:R22">Q6*L6</f>
        <v>2500</v>
      </c>
      <c r="S6" s="45"/>
      <c r="T6" s="46">
        <f aca="true" t="shared" si="3" ref="T6:T22">S6*L6</f>
        <v>0</v>
      </c>
      <c r="U6" s="36">
        <v>10</v>
      </c>
      <c r="V6" s="37">
        <f>U6*L6</f>
        <v>2500</v>
      </c>
      <c r="W6" s="47">
        <f aca="true" t="shared" si="4" ref="W6:W21">K6-O6-Q6-S6-U6</f>
        <v>0</v>
      </c>
      <c r="X6" s="40">
        <f aca="true" t="shared" si="5" ref="X6:X22">N6-P6-R6-T6-V6</f>
        <v>0</v>
      </c>
      <c r="Y6" s="1" t="s">
        <v>49</v>
      </c>
      <c r="Z6" s="222">
        <f aca="true" t="shared" si="6" ref="Z6:Z22">O6+Q6+S6+U6</f>
        <v>20</v>
      </c>
      <c r="AA6" s="223">
        <f aca="true" t="shared" si="7" ref="AA6:AA22">P6+R6+T6+V6</f>
        <v>5000</v>
      </c>
    </row>
    <row r="7" spans="1:27" ht="24" customHeight="1">
      <c r="A7" s="33">
        <v>3</v>
      </c>
      <c r="B7" s="34" t="s">
        <v>20</v>
      </c>
      <c r="C7" s="34" t="s">
        <v>28</v>
      </c>
      <c r="D7" s="34">
        <v>1</v>
      </c>
      <c r="E7" s="34" t="s">
        <v>28</v>
      </c>
      <c r="F7" s="34">
        <v>30</v>
      </c>
      <c r="G7" s="34">
        <v>30</v>
      </c>
      <c r="H7" s="34">
        <v>30</v>
      </c>
      <c r="I7" s="34">
        <v>30</v>
      </c>
      <c r="J7" s="44">
        <v>0</v>
      </c>
      <c r="K7" s="34">
        <v>30</v>
      </c>
      <c r="L7" s="35">
        <v>250</v>
      </c>
      <c r="M7" s="35">
        <v>250</v>
      </c>
      <c r="N7" s="35">
        <f t="shared" si="0"/>
        <v>7500</v>
      </c>
      <c r="O7" s="36"/>
      <c r="P7" s="37">
        <f t="shared" si="1"/>
        <v>0</v>
      </c>
      <c r="Q7" s="45">
        <v>15</v>
      </c>
      <c r="R7" s="37">
        <f t="shared" si="2"/>
        <v>3750</v>
      </c>
      <c r="S7" s="45"/>
      <c r="T7" s="46">
        <f t="shared" si="3"/>
        <v>0</v>
      </c>
      <c r="U7" s="36">
        <v>15</v>
      </c>
      <c r="V7" s="37">
        <f aca="true" t="shared" si="8" ref="V7:V22">U7*L7</f>
        <v>3750</v>
      </c>
      <c r="W7" s="47">
        <f t="shared" si="4"/>
        <v>0</v>
      </c>
      <c r="X7" s="40">
        <f t="shared" si="5"/>
        <v>0</v>
      </c>
      <c r="Y7" s="1" t="s">
        <v>49</v>
      </c>
      <c r="Z7" s="222">
        <f t="shared" si="6"/>
        <v>30</v>
      </c>
      <c r="AA7" s="223">
        <f t="shared" si="7"/>
        <v>7500</v>
      </c>
    </row>
    <row r="8" spans="1:27" ht="24" customHeight="1">
      <c r="A8" s="33">
        <v>4</v>
      </c>
      <c r="B8" s="34" t="s">
        <v>21</v>
      </c>
      <c r="C8" s="34" t="s">
        <v>28</v>
      </c>
      <c r="D8" s="34">
        <v>1</v>
      </c>
      <c r="E8" s="34" t="s">
        <v>28</v>
      </c>
      <c r="F8" s="34">
        <v>30</v>
      </c>
      <c r="G8" s="34">
        <v>30</v>
      </c>
      <c r="H8" s="34">
        <v>30</v>
      </c>
      <c r="I8" s="34">
        <v>30</v>
      </c>
      <c r="J8" s="44">
        <v>0</v>
      </c>
      <c r="K8" s="34">
        <v>30</v>
      </c>
      <c r="L8" s="35">
        <v>250</v>
      </c>
      <c r="M8" s="35">
        <v>250</v>
      </c>
      <c r="N8" s="35">
        <f t="shared" si="0"/>
        <v>7500</v>
      </c>
      <c r="O8" s="36"/>
      <c r="P8" s="37">
        <f t="shared" si="1"/>
        <v>0</v>
      </c>
      <c r="Q8" s="45">
        <v>15</v>
      </c>
      <c r="R8" s="37">
        <f t="shared" si="2"/>
        <v>3750</v>
      </c>
      <c r="S8" s="45"/>
      <c r="T8" s="46">
        <f t="shared" si="3"/>
        <v>0</v>
      </c>
      <c r="U8" s="36">
        <v>15</v>
      </c>
      <c r="V8" s="37">
        <f t="shared" si="8"/>
        <v>3750</v>
      </c>
      <c r="W8" s="47">
        <f t="shared" si="4"/>
        <v>0</v>
      </c>
      <c r="X8" s="40">
        <f t="shared" si="5"/>
        <v>0</v>
      </c>
      <c r="Y8" s="1" t="s">
        <v>49</v>
      </c>
      <c r="Z8" s="222">
        <f t="shared" si="6"/>
        <v>30</v>
      </c>
      <c r="AA8" s="223">
        <f t="shared" si="7"/>
        <v>7500</v>
      </c>
    </row>
    <row r="9" spans="1:27" ht="24" customHeight="1">
      <c r="A9" s="33">
        <v>5</v>
      </c>
      <c r="B9" s="34" t="s">
        <v>22</v>
      </c>
      <c r="C9" s="34" t="s">
        <v>28</v>
      </c>
      <c r="D9" s="34">
        <v>1</v>
      </c>
      <c r="E9" s="34" t="s">
        <v>28</v>
      </c>
      <c r="F9" s="34">
        <v>30</v>
      </c>
      <c r="G9" s="34">
        <v>30</v>
      </c>
      <c r="H9" s="34">
        <v>30</v>
      </c>
      <c r="I9" s="34">
        <v>30</v>
      </c>
      <c r="J9" s="44">
        <v>0</v>
      </c>
      <c r="K9" s="34">
        <v>30</v>
      </c>
      <c r="L9" s="35">
        <v>250</v>
      </c>
      <c r="M9" s="35">
        <v>250</v>
      </c>
      <c r="N9" s="35">
        <f t="shared" si="0"/>
        <v>7500</v>
      </c>
      <c r="O9" s="36"/>
      <c r="P9" s="37">
        <f t="shared" si="1"/>
        <v>0</v>
      </c>
      <c r="Q9" s="45">
        <v>15</v>
      </c>
      <c r="R9" s="37">
        <f t="shared" si="2"/>
        <v>3750</v>
      </c>
      <c r="S9" s="45"/>
      <c r="T9" s="46">
        <f t="shared" si="3"/>
        <v>0</v>
      </c>
      <c r="U9" s="36">
        <v>15</v>
      </c>
      <c r="V9" s="37">
        <f t="shared" si="8"/>
        <v>3750</v>
      </c>
      <c r="W9" s="47">
        <f t="shared" si="4"/>
        <v>0</v>
      </c>
      <c r="X9" s="40">
        <f t="shared" si="5"/>
        <v>0</v>
      </c>
      <c r="Y9" s="1" t="s">
        <v>49</v>
      </c>
      <c r="Z9" s="222">
        <f t="shared" si="6"/>
        <v>30</v>
      </c>
      <c r="AA9" s="223">
        <f t="shared" si="7"/>
        <v>7500</v>
      </c>
    </row>
    <row r="10" spans="1:27" ht="24" customHeight="1">
      <c r="A10" s="33">
        <v>6</v>
      </c>
      <c r="B10" s="34" t="s">
        <v>12</v>
      </c>
      <c r="C10" s="34" t="s">
        <v>13</v>
      </c>
      <c r="D10" s="34">
        <v>1</v>
      </c>
      <c r="E10" s="34" t="s">
        <v>13</v>
      </c>
      <c r="F10" s="34">
        <v>40</v>
      </c>
      <c r="G10" s="34">
        <v>40</v>
      </c>
      <c r="H10" s="34">
        <v>50</v>
      </c>
      <c r="I10" s="34">
        <v>40</v>
      </c>
      <c r="J10" s="44">
        <v>0</v>
      </c>
      <c r="K10" s="34">
        <v>40</v>
      </c>
      <c r="L10" s="35">
        <v>380</v>
      </c>
      <c r="M10" s="35">
        <v>380</v>
      </c>
      <c r="N10" s="35">
        <f t="shared" si="0"/>
        <v>15200</v>
      </c>
      <c r="O10" s="36">
        <v>20</v>
      </c>
      <c r="P10" s="37">
        <f t="shared" si="1"/>
        <v>7600</v>
      </c>
      <c r="Q10" s="45"/>
      <c r="R10" s="37">
        <f t="shared" si="2"/>
        <v>0</v>
      </c>
      <c r="S10" s="45">
        <v>20</v>
      </c>
      <c r="T10" s="46">
        <f t="shared" si="3"/>
        <v>7600</v>
      </c>
      <c r="U10" s="36"/>
      <c r="V10" s="37">
        <f t="shared" si="8"/>
        <v>0</v>
      </c>
      <c r="W10" s="47">
        <f t="shared" si="4"/>
        <v>0</v>
      </c>
      <c r="X10" s="40">
        <f t="shared" si="5"/>
        <v>0</v>
      </c>
      <c r="Y10" s="1" t="s">
        <v>50</v>
      </c>
      <c r="Z10" s="222">
        <f t="shared" si="6"/>
        <v>40</v>
      </c>
      <c r="AA10" s="223">
        <f t="shared" si="7"/>
        <v>15200</v>
      </c>
    </row>
    <row r="11" spans="1:27" ht="24" customHeight="1">
      <c r="A11" s="33">
        <v>7</v>
      </c>
      <c r="B11" s="34" t="s">
        <v>14</v>
      </c>
      <c r="C11" s="34" t="s">
        <v>13</v>
      </c>
      <c r="D11" s="34">
        <v>1</v>
      </c>
      <c r="E11" s="34" t="s">
        <v>13</v>
      </c>
      <c r="F11" s="34">
        <v>50</v>
      </c>
      <c r="G11" s="34">
        <v>50</v>
      </c>
      <c r="H11" s="34">
        <v>55</v>
      </c>
      <c r="I11" s="34">
        <v>50</v>
      </c>
      <c r="J11" s="44">
        <v>0</v>
      </c>
      <c r="K11" s="34">
        <v>50</v>
      </c>
      <c r="L11" s="35">
        <v>380</v>
      </c>
      <c r="M11" s="35">
        <v>380</v>
      </c>
      <c r="N11" s="35">
        <f t="shared" si="0"/>
        <v>19000</v>
      </c>
      <c r="O11" s="36">
        <v>30</v>
      </c>
      <c r="P11" s="37">
        <f t="shared" si="1"/>
        <v>11400</v>
      </c>
      <c r="Q11" s="45"/>
      <c r="R11" s="37">
        <f t="shared" si="2"/>
        <v>0</v>
      </c>
      <c r="S11" s="45">
        <v>20</v>
      </c>
      <c r="T11" s="46">
        <f t="shared" si="3"/>
        <v>7600</v>
      </c>
      <c r="U11" s="36"/>
      <c r="V11" s="37">
        <f t="shared" si="8"/>
        <v>0</v>
      </c>
      <c r="W11" s="47">
        <f t="shared" si="4"/>
        <v>0</v>
      </c>
      <c r="X11" s="40">
        <f t="shared" si="5"/>
        <v>0</v>
      </c>
      <c r="Y11" s="1" t="s">
        <v>50</v>
      </c>
      <c r="Z11" s="222">
        <f t="shared" si="6"/>
        <v>50</v>
      </c>
      <c r="AA11" s="223">
        <f t="shared" si="7"/>
        <v>19000</v>
      </c>
    </row>
    <row r="12" spans="1:27" ht="24" customHeight="1">
      <c r="A12" s="33">
        <v>8</v>
      </c>
      <c r="B12" s="34" t="s">
        <v>15</v>
      </c>
      <c r="C12" s="34" t="s">
        <v>13</v>
      </c>
      <c r="D12" s="34">
        <v>1</v>
      </c>
      <c r="E12" s="34" t="s">
        <v>13</v>
      </c>
      <c r="F12" s="34">
        <v>60</v>
      </c>
      <c r="G12" s="34">
        <v>60</v>
      </c>
      <c r="H12" s="34">
        <v>30</v>
      </c>
      <c r="I12" s="34">
        <v>60</v>
      </c>
      <c r="J12" s="44">
        <v>0</v>
      </c>
      <c r="K12" s="34">
        <v>60</v>
      </c>
      <c r="L12" s="35">
        <v>380</v>
      </c>
      <c r="M12" s="35">
        <v>380</v>
      </c>
      <c r="N12" s="35">
        <f t="shared" si="0"/>
        <v>22800</v>
      </c>
      <c r="O12" s="36">
        <v>30</v>
      </c>
      <c r="P12" s="37">
        <f t="shared" si="1"/>
        <v>11400</v>
      </c>
      <c r="Q12" s="45"/>
      <c r="R12" s="37">
        <f t="shared" si="2"/>
        <v>0</v>
      </c>
      <c r="S12" s="45">
        <v>30</v>
      </c>
      <c r="T12" s="46">
        <f t="shared" si="3"/>
        <v>11400</v>
      </c>
      <c r="U12" s="36"/>
      <c r="V12" s="37">
        <f t="shared" si="8"/>
        <v>0</v>
      </c>
      <c r="W12" s="47">
        <f t="shared" si="4"/>
        <v>0</v>
      </c>
      <c r="X12" s="40">
        <f t="shared" si="5"/>
        <v>0</v>
      </c>
      <c r="Y12" s="1" t="s">
        <v>50</v>
      </c>
      <c r="Z12" s="222">
        <f t="shared" si="6"/>
        <v>60</v>
      </c>
      <c r="AA12" s="223">
        <f t="shared" si="7"/>
        <v>22800</v>
      </c>
    </row>
    <row r="13" spans="1:27" ht="24" customHeight="1">
      <c r="A13" s="33">
        <v>9</v>
      </c>
      <c r="B13" s="34" t="s">
        <v>16</v>
      </c>
      <c r="C13" s="34" t="s">
        <v>13</v>
      </c>
      <c r="D13" s="34">
        <v>1</v>
      </c>
      <c r="E13" s="34" t="s">
        <v>13</v>
      </c>
      <c r="F13" s="34">
        <v>50</v>
      </c>
      <c r="G13" s="34">
        <v>50</v>
      </c>
      <c r="H13" s="34">
        <v>50</v>
      </c>
      <c r="I13" s="34">
        <v>50</v>
      </c>
      <c r="J13" s="44">
        <v>0</v>
      </c>
      <c r="K13" s="34">
        <v>50</v>
      </c>
      <c r="L13" s="35">
        <v>380</v>
      </c>
      <c r="M13" s="35">
        <v>380</v>
      </c>
      <c r="N13" s="35">
        <f t="shared" si="0"/>
        <v>19000</v>
      </c>
      <c r="O13" s="36">
        <v>20</v>
      </c>
      <c r="P13" s="37">
        <f t="shared" si="1"/>
        <v>7600</v>
      </c>
      <c r="Q13" s="45"/>
      <c r="R13" s="37">
        <f t="shared" si="2"/>
        <v>0</v>
      </c>
      <c r="S13" s="45">
        <v>30</v>
      </c>
      <c r="T13" s="46">
        <f t="shared" si="3"/>
        <v>11400</v>
      </c>
      <c r="U13" s="36"/>
      <c r="V13" s="37">
        <f t="shared" si="8"/>
        <v>0</v>
      </c>
      <c r="W13" s="47">
        <f t="shared" si="4"/>
        <v>0</v>
      </c>
      <c r="X13" s="40">
        <f t="shared" si="5"/>
        <v>0</v>
      </c>
      <c r="Y13" s="1" t="s">
        <v>50</v>
      </c>
      <c r="Z13" s="222">
        <f t="shared" si="6"/>
        <v>50</v>
      </c>
      <c r="AA13" s="223">
        <f t="shared" si="7"/>
        <v>19000</v>
      </c>
    </row>
    <row r="14" spans="1:27" ht="24" customHeight="1">
      <c r="A14" s="33">
        <v>10</v>
      </c>
      <c r="B14" s="34" t="s">
        <v>17</v>
      </c>
      <c r="C14" s="34" t="s">
        <v>13</v>
      </c>
      <c r="D14" s="34">
        <v>1</v>
      </c>
      <c r="E14" s="34" t="s">
        <v>13</v>
      </c>
      <c r="F14" s="34">
        <v>30</v>
      </c>
      <c r="G14" s="34">
        <v>30</v>
      </c>
      <c r="H14" s="34">
        <v>35</v>
      </c>
      <c r="I14" s="34">
        <v>30</v>
      </c>
      <c r="J14" s="44">
        <v>0</v>
      </c>
      <c r="K14" s="34">
        <v>30</v>
      </c>
      <c r="L14" s="35">
        <v>380</v>
      </c>
      <c r="M14" s="35">
        <v>380</v>
      </c>
      <c r="N14" s="35">
        <f t="shared" si="0"/>
        <v>11400</v>
      </c>
      <c r="O14" s="36">
        <v>15</v>
      </c>
      <c r="P14" s="37">
        <f t="shared" si="1"/>
        <v>5700</v>
      </c>
      <c r="Q14" s="45"/>
      <c r="R14" s="37">
        <f t="shared" si="2"/>
        <v>0</v>
      </c>
      <c r="S14" s="45">
        <v>15</v>
      </c>
      <c r="T14" s="46">
        <f t="shared" si="3"/>
        <v>5700</v>
      </c>
      <c r="U14" s="36"/>
      <c r="V14" s="37">
        <f t="shared" si="8"/>
        <v>0</v>
      </c>
      <c r="W14" s="47">
        <f t="shared" si="4"/>
        <v>0</v>
      </c>
      <c r="X14" s="40">
        <f t="shared" si="5"/>
        <v>0</v>
      </c>
      <c r="Y14" s="1" t="s">
        <v>50</v>
      </c>
      <c r="Z14" s="222">
        <f t="shared" si="6"/>
        <v>30</v>
      </c>
      <c r="AA14" s="223">
        <f t="shared" si="7"/>
        <v>11400</v>
      </c>
    </row>
    <row r="15" spans="1:27" ht="24" customHeight="1">
      <c r="A15" s="33">
        <v>11</v>
      </c>
      <c r="B15" s="34" t="s">
        <v>25</v>
      </c>
      <c r="C15" s="34" t="s">
        <v>10</v>
      </c>
      <c r="D15" s="34">
        <v>1</v>
      </c>
      <c r="E15" s="34" t="s">
        <v>10</v>
      </c>
      <c r="F15" s="34">
        <v>150</v>
      </c>
      <c r="G15" s="34">
        <v>150</v>
      </c>
      <c r="H15" s="34">
        <v>180</v>
      </c>
      <c r="I15" s="34">
        <v>200</v>
      </c>
      <c r="J15" s="44">
        <v>0</v>
      </c>
      <c r="K15" s="34">
        <v>200</v>
      </c>
      <c r="L15" s="35">
        <v>140</v>
      </c>
      <c r="M15" s="35">
        <v>135</v>
      </c>
      <c r="N15" s="35">
        <f t="shared" si="0"/>
        <v>28000</v>
      </c>
      <c r="O15" s="36"/>
      <c r="P15" s="37">
        <f t="shared" si="1"/>
        <v>0</v>
      </c>
      <c r="Q15" s="45">
        <v>100</v>
      </c>
      <c r="R15" s="37">
        <f t="shared" si="2"/>
        <v>14000</v>
      </c>
      <c r="S15" s="45"/>
      <c r="T15" s="46">
        <f t="shared" si="3"/>
        <v>0</v>
      </c>
      <c r="U15" s="36">
        <v>100</v>
      </c>
      <c r="V15" s="37">
        <f t="shared" si="8"/>
        <v>14000</v>
      </c>
      <c r="W15" s="47">
        <f t="shared" si="4"/>
        <v>0</v>
      </c>
      <c r="X15" s="40">
        <f t="shared" si="5"/>
        <v>0</v>
      </c>
      <c r="Y15" s="9" t="s">
        <v>49</v>
      </c>
      <c r="Z15" s="222">
        <f t="shared" si="6"/>
        <v>200</v>
      </c>
      <c r="AA15" s="223">
        <f t="shared" si="7"/>
        <v>28000</v>
      </c>
    </row>
    <row r="16" spans="1:27" s="9" customFormat="1" ht="24" customHeight="1">
      <c r="A16" s="33">
        <v>12</v>
      </c>
      <c r="B16" s="12" t="s">
        <v>24</v>
      </c>
      <c r="C16" s="34" t="s">
        <v>13</v>
      </c>
      <c r="D16" s="34">
        <v>1</v>
      </c>
      <c r="E16" s="34" t="s">
        <v>13</v>
      </c>
      <c r="F16" s="34">
        <v>3</v>
      </c>
      <c r="G16" s="34">
        <v>3</v>
      </c>
      <c r="H16" s="34">
        <v>40</v>
      </c>
      <c r="I16" s="34">
        <v>20</v>
      </c>
      <c r="J16" s="44">
        <v>0</v>
      </c>
      <c r="K16" s="34">
        <v>20</v>
      </c>
      <c r="L16" s="35">
        <v>480</v>
      </c>
      <c r="M16" s="35">
        <v>475</v>
      </c>
      <c r="N16" s="35">
        <f t="shared" si="0"/>
        <v>9600</v>
      </c>
      <c r="O16" s="36"/>
      <c r="P16" s="37">
        <f t="shared" si="1"/>
        <v>0</v>
      </c>
      <c r="Q16" s="45">
        <v>10</v>
      </c>
      <c r="R16" s="37">
        <f t="shared" si="2"/>
        <v>4800</v>
      </c>
      <c r="S16" s="45"/>
      <c r="T16" s="46">
        <f t="shared" si="3"/>
        <v>0</v>
      </c>
      <c r="U16" s="36">
        <v>10</v>
      </c>
      <c r="V16" s="37">
        <f t="shared" si="8"/>
        <v>4800</v>
      </c>
      <c r="W16" s="47">
        <f t="shared" si="4"/>
        <v>0</v>
      </c>
      <c r="X16" s="40">
        <f t="shared" si="5"/>
        <v>0</v>
      </c>
      <c r="Y16" s="9" t="s">
        <v>49</v>
      </c>
      <c r="Z16" s="222">
        <f t="shared" si="6"/>
        <v>20</v>
      </c>
      <c r="AA16" s="223">
        <f t="shared" si="7"/>
        <v>9600</v>
      </c>
    </row>
    <row r="17" spans="1:27" ht="24" customHeight="1">
      <c r="A17" s="33">
        <v>13</v>
      </c>
      <c r="B17" s="34" t="s">
        <v>23</v>
      </c>
      <c r="C17" s="34" t="s">
        <v>10</v>
      </c>
      <c r="D17" s="34">
        <v>1</v>
      </c>
      <c r="E17" s="34" t="s">
        <v>10</v>
      </c>
      <c r="F17" s="34">
        <v>60</v>
      </c>
      <c r="G17" s="34">
        <v>60</v>
      </c>
      <c r="H17" s="34">
        <v>70</v>
      </c>
      <c r="I17" s="34">
        <v>70</v>
      </c>
      <c r="J17" s="44">
        <v>44</v>
      </c>
      <c r="K17" s="34">
        <v>70</v>
      </c>
      <c r="L17" s="35">
        <v>500</v>
      </c>
      <c r="M17" s="35">
        <v>500</v>
      </c>
      <c r="N17" s="35">
        <f t="shared" si="0"/>
        <v>35000</v>
      </c>
      <c r="O17" s="36">
        <v>30</v>
      </c>
      <c r="P17" s="37">
        <f t="shared" si="1"/>
        <v>15000</v>
      </c>
      <c r="Q17" s="45"/>
      <c r="R17" s="37">
        <f t="shared" si="2"/>
        <v>0</v>
      </c>
      <c r="S17" s="45">
        <v>40</v>
      </c>
      <c r="T17" s="46">
        <f t="shared" si="3"/>
        <v>20000</v>
      </c>
      <c r="U17" s="36"/>
      <c r="V17" s="37">
        <f t="shared" si="8"/>
        <v>0</v>
      </c>
      <c r="W17" s="47">
        <f t="shared" si="4"/>
        <v>0</v>
      </c>
      <c r="X17" s="40">
        <f t="shared" si="5"/>
        <v>0</v>
      </c>
      <c r="Y17" s="9" t="s">
        <v>49</v>
      </c>
      <c r="Z17" s="222">
        <f t="shared" si="6"/>
        <v>70</v>
      </c>
      <c r="AA17" s="223">
        <f t="shared" si="7"/>
        <v>35000</v>
      </c>
    </row>
    <row r="18" spans="1:27" s="21" customFormat="1" ht="24" customHeight="1">
      <c r="A18" s="33">
        <v>14</v>
      </c>
      <c r="B18" s="34" t="s">
        <v>182</v>
      </c>
      <c r="C18" s="34" t="s">
        <v>66</v>
      </c>
      <c r="D18" s="34">
        <v>1</v>
      </c>
      <c r="E18" s="34" t="s">
        <v>66</v>
      </c>
      <c r="F18" s="34"/>
      <c r="G18" s="34"/>
      <c r="H18" s="34"/>
      <c r="I18" s="34">
        <v>1</v>
      </c>
      <c r="J18" s="44"/>
      <c r="K18" s="34">
        <v>1</v>
      </c>
      <c r="L18" s="35">
        <v>7800</v>
      </c>
      <c r="M18" s="35"/>
      <c r="N18" s="35">
        <f t="shared" si="0"/>
        <v>7800</v>
      </c>
      <c r="O18" s="36">
        <v>1</v>
      </c>
      <c r="P18" s="37">
        <f>O18*L18</f>
        <v>7800</v>
      </c>
      <c r="Q18" s="45"/>
      <c r="R18" s="37"/>
      <c r="S18" s="45"/>
      <c r="T18" s="46">
        <f>S18*L18</f>
        <v>0</v>
      </c>
      <c r="U18" s="36"/>
      <c r="V18" s="37"/>
      <c r="W18" s="47"/>
      <c r="X18" s="40"/>
      <c r="Y18" s="9"/>
      <c r="Z18" s="222">
        <f t="shared" si="6"/>
        <v>1</v>
      </c>
      <c r="AA18" s="223">
        <f t="shared" si="7"/>
        <v>7800</v>
      </c>
    </row>
    <row r="19" spans="1:27" ht="24" customHeight="1">
      <c r="A19" s="33">
        <v>15</v>
      </c>
      <c r="B19" s="34" t="s">
        <v>27</v>
      </c>
      <c r="C19" s="34" t="s">
        <v>30</v>
      </c>
      <c r="D19" s="34">
        <v>1</v>
      </c>
      <c r="E19" s="34" t="s">
        <v>30</v>
      </c>
      <c r="F19" s="34">
        <v>2</v>
      </c>
      <c r="G19" s="34">
        <v>2</v>
      </c>
      <c r="H19" s="34">
        <v>2</v>
      </c>
      <c r="I19" s="34">
        <v>2</v>
      </c>
      <c r="J19" s="44">
        <v>0</v>
      </c>
      <c r="K19" s="34">
        <v>2</v>
      </c>
      <c r="L19" s="35">
        <v>900</v>
      </c>
      <c r="M19" s="35">
        <v>900</v>
      </c>
      <c r="N19" s="35">
        <f t="shared" si="0"/>
        <v>1800</v>
      </c>
      <c r="O19" s="36">
        <v>1</v>
      </c>
      <c r="P19" s="37">
        <f t="shared" si="1"/>
        <v>900</v>
      </c>
      <c r="Q19" s="45"/>
      <c r="R19" s="37">
        <f t="shared" si="2"/>
        <v>0</v>
      </c>
      <c r="S19" s="45">
        <v>1</v>
      </c>
      <c r="T19" s="46">
        <f t="shared" si="3"/>
        <v>900</v>
      </c>
      <c r="U19" s="36"/>
      <c r="V19" s="37">
        <f t="shared" si="8"/>
        <v>0</v>
      </c>
      <c r="W19" s="47">
        <f t="shared" si="4"/>
        <v>0</v>
      </c>
      <c r="X19" s="40">
        <f t="shared" si="5"/>
        <v>0</v>
      </c>
      <c r="Y19" s="1" t="s">
        <v>51</v>
      </c>
      <c r="Z19" s="222">
        <f t="shared" si="6"/>
        <v>2</v>
      </c>
      <c r="AA19" s="223">
        <f t="shared" si="7"/>
        <v>1800</v>
      </c>
    </row>
    <row r="20" spans="1:27" ht="24" customHeight="1">
      <c r="A20" s="33">
        <v>16</v>
      </c>
      <c r="B20" s="34" t="s">
        <v>54</v>
      </c>
      <c r="C20" s="34" t="s">
        <v>30</v>
      </c>
      <c r="D20" s="34">
        <v>1</v>
      </c>
      <c r="E20" s="34" t="s">
        <v>30</v>
      </c>
      <c r="F20" s="34">
        <v>2</v>
      </c>
      <c r="G20" s="34">
        <v>2</v>
      </c>
      <c r="H20" s="34">
        <v>2</v>
      </c>
      <c r="I20" s="34">
        <v>2</v>
      </c>
      <c r="J20" s="44">
        <v>0</v>
      </c>
      <c r="K20" s="34">
        <v>2</v>
      </c>
      <c r="L20" s="35">
        <v>1900</v>
      </c>
      <c r="M20" s="35">
        <v>1900</v>
      </c>
      <c r="N20" s="35">
        <f t="shared" si="0"/>
        <v>3800</v>
      </c>
      <c r="O20" s="36"/>
      <c r="P20" s="37">
        <f t="shared" si="1"/>
        <v>0</v>
      </c>
      <c r="Q20" s="45"/>
      <c r="R20" s="37">
        <f t="shared" si="2"/>
        <v>0</v>
      </c>
      <c r="S20" s="45">
        <v>2</v>
      </c>
      <c r="T20" s="46">
        <f t="shared" si="3"/>
        <v>3800</v>
      </c>
      <c r="U20" s="36"/>
      <c r="V20" s="37">
        <f t="shared" si="8"/>
        <v>0</v>
      </c>
      <c r="W20" s="47">
        <f t="shared" si="4"/>
        <v>0</v>
      </c>
      <c r="X20" s="40">
        <f t="shared" si="5"/>
        <v>0</v>
      </c>
      <c r="Y20" s="1" t="s">
        <v>51</v>
      </c>
      <c r="Z20" s="222">
        <f t="shared" si="6"/>
        <v>2</v>
      </c>
      <c r="AA20" s="223">
        <f t="shared" si="7"/>
        <v>3800</v>
      </c>
    </row>
    <row r="21" spans="1:27" ht="24" customHeight="1">
      <c r="A21" s="33">
        <v>17</v>
      </c>
      <c r="B21" s="34" t="s">
        <v>26</v>
      </c>
      <c r="C21" s="34" t="s">
        <v>29</v>
      </c>
      <c r="D21" s="34">
        <v>1</v>
      </c>
      <c r="E21" s="34" t="s">
        <v>29</v>
      </c>
      <c r="F21" s="34">
        <v>2</v>
      </c>
      <c r="G21" s="34">
        <v>2</v>
      </c>
      <c r="H21" s="34">
        <v>2</v>
      </c>
      <c r="I21" s="34">
        <v>2</v>
      </c>
      <c r="J21" s="44">
        <v>0</v>
      </c>
      <c r="K21" s="34">
        <v>2</v>
      </c>
      <c r="L21" s="35">
        <v>1000</v>
      </c>
      <c r="M21" s="35">
        <v>1000</v>
      </c>
      <c r="N21" s="35">
        <f t="shared" si="0"/>
        <v>2000</v>
      </c>
      <c r="O21" s="36">
        <v>1</v>
      </c>
      <c r="P21" s="37">
        <f t="shared" si="1"/>
        <v>1000</v>
      </c>
      <c r="Q21" s="45"/>
      <c r="R21" s="37">
        <f t="shared" si="2"/>
        <v>0</v>
      </c>
      <c r="S21" s="45">
        <v>1</v>
      </c>
      <c r="T21" s="46">
        <f t="shared" si="3"/>
        <v>1000</v>
      </c>
      <c r="U21" s="36"/>
      <c r="V21" s="37">
        <f t="shared" si="8"/>
        <v>0</v>
      </c>
      <c r="W21" s="47">
        <f t="shared" si="4"/>
        <v>0</v>
      </c>
      <c r="X21" s="40">
        <f t="shared" si="5"/>
        <v>0</v>
      </c>
      <c r="Z21" s="222">
        <f t="shared" si="6"/>
        <v>2</v>
      </c>
      <c r="AA21" s="223">
        <f t="shared" si="7"/>
        <v>2000</v>
      </c>
    </row>
    <row r="22" spans="1:27" s="21" customFormat="1" ht="24" customHeight="1">
      <c r="A22" s="33">
        <v>18</v>
      </c>
      <c r="B22" s="34" t="s">
        <v>52</v>
      </c>
      <c r="C22" s="34" t="s">
        <v>53</v>
      </c>
      <c r="D22" s="34">
        <v>1</v>
      </c>
      <c r="E22" s="34" t="s">
        <v>53</v>
      </c>
      <c r="F22" s="34"/>
      <c r="G22" s="34"/>
      <c r="H22" s="34">
        <v>20</v>
      </c>
      <c r="I22" s="34">
        <v>20</v>
      </c>
      <c r="J22" s="44">
        <v>0</v>
      </c>
      <c r="K22" s="34">
        <v>20</v>
      </c>
      <c r="L22" s="35">
        <v>3500</v>
      </c>
      <c r="M22" s="35">
        <v>3500</v>
      </c>
      <c r="N22" s="35">
        <f t="shared" si="0"/>
        <v>70000</v>
      </c>
      <c r="O22" s="36"/>
      <c r="P22" s="37">
        <f t="shared" si="1"/>
        <v>0</v>
      </c>
      <c r="Q22" s="45">
        <v>10</v>
      </c>
      <c r="R22" s="37">
        <f t="shared" si="2"/>
        <v>35000</v>
      </c>
      <c r="S22" s="45"/>
      <c r="T22" s="46">
        <f t="shared" si="3"/>
        <v>0</v>
      </c>
      <c r="U22" s="36">
        <v>10</v>
      </c>
      <c r="V22" s="37">
        <f t="shared" si="8"/>
        <v>35000</v>
      </c>
      <c r="W22" s="47">
        <f>K22-O22-Q22-S22-U22</f>
        <v>0</v>
      </c>
      <c r="X22" s="40">
        <f t="shared" si="5"/>
        <v>0</v>
      </c>
      <c r="Y22" s="9" t="s">
        <v>49</v>
      </c>
      <c r="Z22" s="222">
        <f t="shared" si="6"/>
        <v>20</v>
      </c>
      <c r="AA22" s="223">
        <f t="shared" si="7"/>
        <v>70000</v>
      </c>
    </row>
    <row r="23" spans="1:24" s="21" customFormat="1" ht="24" customHeight="1">
      <c r="A23" s="33"/>
      <c r="B23" s="34"/>
      <c r="C23" s="34"/>
      <c r="D23" s="34"/>
      <c r="E23" s="34"/>
      <c r="F23" s="34"/>
      <c r="G23" s="34"/>
      <c r="H23" s="34"/>
      <c r="I23" s="34"/>
      <c r="J23" s="44"/>
      <c r="K23" s="34"/>
      <c r="L23" s="35"/>
      <c r="M23" s="35"/>
      <c r="N23" s="35"/>
      <c r="O23" s="36"/>
      <c r="P23" s="37"/>
      <c r="Q23" s="45"/>
      <c r="R23" s="37"/>
      <c r="S23" s="45"/>
      <c r="T23" s="46"/>
      <c r="U23" s="36"/>
      <c r="V23" s="37"/>
      <c r="W23" s="47"/>
      <c r="X23" s="40"/>
    </row>
    <row r="24" spans="1:25" s="5" customFormat="1" ht="24.75" customHeight="1">
      <c r="A24" s="33"/>
      <c r="B24" s="12"/>
      <c r="C24" s="34"/>
      <c r="D24" s="34"/>
      <c r="E24" s="34"/>
      <c r="F24" s="34"/>
      <c r="G24" s="34"/>
      <c r="H24" s="34"/>
      <c r="I24" s="34"/>
      <c r="J24" s="44"/>
      <c r="K24" s="34"/>
      <c r="L24" s="35"/>
      <c r="M24" s="35"/>
      <c r="N24" s="35"/>
      <c r="O24" s="36"/>
      <c r="P24" s="37"/>
      <c r="Q24" s="14"/>
      <c r="R24" s="35"/>
      <c r="S24" s="14"/>
      <c r="T24" s="13"/>
      <c r="U24" s="38"/>
      <c r="V24" s="35"/>
      <c r="W24" s="39"/>
      <c r="X24" s="40"/>
      <c r="Y24" s="6"/>
    </row>
    <row r="25" spans="1:25" s="5" customFormat="1" ht="24.75" customHeight="1">
      <c r="A25" s="194"/>
      <c r="B25" s="195"/>
      <c r="C25" s="196"/>
      <c r="D25" s="196"/>
      <c r="E25" s="196"/>
      <c r="F25" s="196"/>
      <c r="G25" s="196"/>
      <c r="H25" s="196"/>
      <c r="I25" s="196"/>
      <c r="J25" s="197"/>
      <c r="K25" s="196"/>
      <c r="L25" s="198"/>
      <c r="M25" s="198"/>
      <c r="N25" s="198"/>
      <c r="O25" s="199"/>
      <c r="P25" s="200"/>
      <c r="Q25" s="201"/>
      <c r="R25" s="198"/>
      <c r="S25" s="201"/>
      <c r="T25" s="202"/>
      <c r="U25" s="203"/>
      <c r="V25" s="198"/>
      <c r="W25" s="204"/>
      <c r="X25" s="205"/>
      <c r="Y25" s="6"/>
    </row>
    <row r="26" spans="1:25" s="5" customFormat="1" ht="24.75" customHeight="1">
      <c r="A26" s="194"/>
      <c r="B26" s="195"/>
      <c r="C26" s="196"/>
      <c r="D26" s="196"/>
      <c r="E26" s="196"/>
      <c r="F26" s="196"/>
      <c r="G26" s="196"/>
      <c r="H26" s="196"/>
      <c r="I26" s="196"/>
      <c r="J26" s="197"/>
      <c r="K26" s="196"/>
      <c r="L26" s="198"/>
      <c r="M26" s="198"/>
      <c r="N26" s="198"/>
      <c r="O26" s="199"/>
      <c r="P26" s="200"/>
      <c r="Q26" s="201"/>
      <c r="R26" s="198"/>
      <c r="S26" s="201"/>
      <c r="T26" s="202"/>
      <c r="U26" s="203"/>
      <c r="V26" s="198"/>
      <c r="W26" s="204"/>
      <c r="X26" s="205"/>
      <c r="Y26" s="6"/>
    </row>
    <row r="27" spans="1:25" s="5" customFormat="1" ht="24.75" customHeight="1">
      <c r="A27" s="17"/>
      <c r="B27" s="15"/>
      <c r="C27" s="20" t="s">
        <v>40</v>
      </c>
      <c r="D27" s="20"/>
      <c r="E27" s="20"/>
      <c r="F27" s="24"/>
      <c r="G27" s="24"/>
      <c r="H27" s="369" t="s">
        <v>33</v>
      </c>
      <c r="I27" s="369"/>
      <c r="J27" s="369"/>
      <c r="K27" s="369"/>
      <c r="L27" s="24"/>
      <c r="M27" s="42"/>
      <c r="N27" s="369" t="s">
        <v>33</v>
      </c>
      <c r="O27" s="369"/>
      <c r="P27" s="369"/>
      <c r="Q27" s="369"/>
      <c r="R27" s="16"/>
      <c r="S27" s="369" t="s">
        <v>33</v>
      </c>
      <c r="T27" s="369"/>
      <c r="U27" s="369"/>
      <c r="V27" s="369"/>
      <c r="W27" s="16"/>
      <c r="X27" s="16"/>
      <c r="Y27" s="6"/>
    </row>
    <row r="28" spans="1:25" s="5" customFormat="1" ht="24.75" customHeight="1">
      <c r="A28" s="17"/>
      <c r="B28" s="15"/>
      <c r="C28" s="371" t="s">
        <v>34</v>
      </c>
      <c r="D28" s="371"/>
      <c r="E28" s="371"/>
      <c r="F28" s="371"/>
      <c r="G28" s="24"/>
      <c r="H28" s="369" t="s">
        <v>39</v>
      </c>
      <c r="I28" s="369"/>
      <c r="J28" s="369"/>
      <c r="K28" s="369"/>
      <c r="L28" s="24"/>
      <c r="M28" s="42"/>
      <c r="N28" s="369" t="s">
        <v>37</v>
      </c>
      <c r="O28" s="369"/>
      <c r="P28" s="369"/>
      <c r="Q28" s="369"/>
      <c r="R28" s="16"/>
      <c r="S28" s="369" t="s">
        <v>48</v>
      </c>
      <c r="T28" s="369"/>
      <c r="U28" s="369"/>
      <c r="V28" s="369"/>
      <c r="W28" s="16"/>
      <c r="X28" s="16"/>
      <c r="Y28" s="6"/>
    </row>
    <row r="29" spans="1:25" s="5" customFormat="1" ht="24.75" customHeight="1">
      <c r="A29" s="17"/>
      <c r="B29" s="15"/>
      <c r="C29" s="371" t="s">
        <v>35</v>
      </c>
      <c r="D29" s="371"/>
      <c r="E29" s="371"/>
      <c r="F29" s="371"/>
      <c r="G29" s="24"/>
      <c r="H29" s="369" t="s">
        <v>36</v>
      </c>
      <c r="I29" s="369"/>
      <c r="J29" s="369"/>
      <c r="K29" s="369"/>
      <c r="L29" s="24"/>
      <c r="M29" s="42"/>
      <c r="N29" s="369" t="s">
        <v>38</v>
      </c>
      <c r="O29" s="369"/>
      <c r="P29" s="369"/>
      <c r="Q29" s="369"/>
      <c r="R29" s="16"/>
      <c r="S29" s="369" t="s">
        <v>45</v>
      </c>
      <c r="T29" s="369"/>
      <c r="U29" s="369"/>
      <c r="V29" s="369"/>
      <c r="W29" s="16"/>
      <c r="X29" s="16"/>
      <c r="Y29" s="6"/>
    </row>
    <row r="30" spans="1:25" s="5" customFormat="1" ht="24.75" customHeight="1">
      <c r="A30" s="17"/>
      <c r="B30" s="15"/>
      <c r="C30" s="15"/>
      <c r="D30" s="24"/>
      <c r="E30" s="24"/>
      <c r="F30" s="24"/>
      <c r="G30" s="24"/>
      <c r="H30" s="24"/>
      <c r="I30" s="24"/>
      <c r="J30" s="24"/>
      <c r="K30" s="24"/>
      <c r="L30" s="24"/>
      <c r="M30" s="42"/>
      <c r="N30" s="371" t="s">
        <v>47</v>
      </c>
      <c r="O30" s="371"/>
      <c r="P30" s="371"/>
      <c r="Q30" s="371"/>
      <c r="R30" s="24"/>
      <c r="S30" s="371" t="s">
        <v>46</v>
      </c>
      <c r="T30" s="371"/>
      <c r="U30" s="371"/>
      <c r="V30" s="371"/>
      <c r="W30" s="24"/>
      <c r="X30" s="24"/>
      <c r="Y30" s="6"/>
    </row>
    <row r="31" spans="1:25" s="5" customFormat="1" ht="24.75" customHeight="1">
      <c r="A31" s="17"/>
      <c r="B31" s="15"/>
      <c r="C31" s="15"/>
      <c r="D31" s="17"/>
      <c r="E31" s="19"/>
      <c r="F31" s="19"/>
      <c r="G31" s="19"/>
      <c r="H31" s="19"/>
      <c r="I31" s="17"/>
      <c r="J31" s="19"/>
      <c r="K31" s="19"/>
      <c r="L31" s="17"/>
      <c r="M31" s="42"/>
      <c r="N31" s="17"/>
      <c r="O31" s="17"/>
      <c r="P31" s="17"/>
      <c r="Q31" s="17"/>
      <c r="R31" s="17"/>
      <c r="S31" s="369"/>
      <c r="T31" s="369"/>
      <c r="U31" s="369"/>
      <c r="V31" s="369"/>
      <c r="W31" s="16"/>
      <c r="X31" s="16"/>
      <c r="Y31" s="6"/>
    </row>
    <row r="32" spans="1:25" s="5" customFormat="1" ht="24.75" customHeight="1">
      <c r="A32" s="17"/>
      <c r="B32" s="15"/>
      <c r="C32" s="15"/>
      <c r="D32" s="17"/>
      <c r="E32" s="19"/>
      <c r="F32" s="19"/>
      <c r="G32" s="19"/>
      <c r="H32" s="19"/>
      <c r="I32" s="17"/>
      <c r="J32" s="19"/>
      <c r="K32" s="19"/>
      <c r="L32" s="17"/>
      <c r="M32" s="42"/>
      <c r="N32" s="17"/>
      <c r="O32" s="17"/>
      <c r="P32" s="17"/>
      <c r="Q32" s="17"/>
      <c r="R32" s="17"/>
      <c r="S32" s="369"/>
      <c r="T32" s="369"/>
      <c r="U32" s="369"/>
      <c r="V32" s="369"/>
      <c r="W32" s="16"/>
      <c r="X32" s="16"/>
      <c r="Y32" s="6"/>
    </row>
    <row r="33" spans="1:25" s="5" customFormat="1" ht="24.75" customHeight="1">
      <c r="A33" s="17"/>
      <c r="B33" s="15"/>
      <c r="C33" s="15"/>
      <c r="D33" s="17"/>
      <c r="E33" s="19"/>
      <c r="F33" s="19"/>
      <c r="G33" s="19"/>
      <c r="H33" s="19"/>
      <c r="I33" s="17"/>
      <c r="J33" s="19"/>
      <c r="K33" s="19"/>
      <c r="L33" s="17"/>
      <c r="M33" s="42"/>
      <c r="N33" s="17"/>
      <c r="O33" s="17"/>
      <c r="P33" s="17"/>
      <c r="Q33" s="17"/>
      <c r="R33" s="17"/>
      <c r="S33" s="369"/>
      <c r="T33" s="369"/>
      <c r="U33" s="369"/>
      <c r="V33" s="369"/>
      <c r="W33" s="16"/>
      <c r="X33" s="16"/>
      <c r="Y33" s="6"/>
    </row>
    <row r="34" ht="24.75" customHeight="1"/>
  </sheetData>
  <sheetProtection/>
  <autoFilter ref="A4:AA22"/>
  <mergeCells count="34">
    <mergeCell ref="A1:X1"/>
    <mergeCell ref="C2:C3"/>
    <mergeCell ref="E2:E3"/>
    <mergeCell ref="F2:H2"/>
    <mergeCell ref="J2:J3"/>
    <mergeCell ref="K2:K3"/>
    <mergeCell ref="A2:A3"/>
    <mergeCell ref="B2:B3"/>
    <mergeCell ref="D2:D3"/>
    <mergeCell ref="I2:I3"/>
    <mergeCell ref="W2:X2"/>
    <mergeCell ref="L2:L3"/>
    <mergeCell ref="N2:N3"/>
    <mergeCell ref="O2:P2"/>
    <mergeCell ref="Q2:R2"/>
    <mergeCell ref="S2:T2"/>
    <mergeCell ref="M2:M3"/>
    <mergeCell ref="S33:V33"/>
    <mergeCell ref="S32:V32"/>
    <mergeCell ref="S31:V31"/>
    <mergeCell ref="S27:V27"/>
    <mergeCell ref="U2:V2"/>
    <mergeCell ref="N27:Q27"/>
    <mergeCell ref="S30:V30"/>
    <mergeCell ref="N30:Q30"/>
    <mergeCell ref="C28:F28"/>
    <mergeCell ref="C29:F29"/>
    <mergeCell ref="H27:K27"/>
    <mergeCell ref="N28:Q28"/>
    <mergeCell ref="S28:V28"/>
    <mergeCell ref="S29:V29"/>
    <mergeCell ref="N29:Q29"/>
    <mergeCell ref="H29:K29"/>
    <mergeCell ref="H28:K28"/>
  </mergeCells>
  <printOptions/>
  <pageMargins left="0.5118110236220472" right="0.11811023622047245" top="0.5511811023622047" bottom="0.15748031496062992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J9" sqref="J9"/>
    </sheetView>
  </sheetViews>
  <sheetFormatPr defaultColWidth="9.140625" defaultRowHeight="15"/>
  <cols>
    <col min="2" max="2" width="24.8515625" style="0" customWidth="1"/>
    <col min="3" max="3" width="13.7109375" style="0" customWidth="1"/>
  </cols>
  <sheetData>
    <row r="1" spans="1:4" ht="22.5">
      <c r="A1" s="398" t="s">
        <v>191</v>
      </c>
      <c r="B1" s="398"/>
      <c r="C1" s="398"/>
      <c r="D1" s="398"/>
    </row>
    <row r="2" spans="1:4" ht="22.5">
      <c r="A2" s="206" t="s">
        <v>0</v>
      </c>
      <c r="B2" s="207" t="s">
        <v>192</v>
      </c>
      <c r="C2" s="207" t="s">
        <v>193</v>
      </c>
      <c r="D2" s="207" t="s">
        <v>62</v>
      </c>
    </row>
    <row r="3" spans="1:4" ht="22.5">
      <c r="A3" s="206"/>
      <c r="B3" s="209" t="s">
        <v>194</v>
      </c>
      <c r="C3" s="210">
        <v>700000</v>
      </c>
      <c r="D3" s="224"/>
    </row>
    <row r="4" spans="1:4" ht="22.5">
      <c r="A4" s="208"/>
      <c r="B4" s="209"/>
      <c r="C4" s="211"/>
      <c r="D4" s="211"/>
    </row>
    <row r="5" spans="1:4" ht="22.5">
      <c r="A5" s="208"/>
      <c r="B5" s="209" t="s">
        <v>195</v>
      </c>
      <c r="C5" s="211">
        <v>30000</v>
      </c>
      <c r="D5" s="224"/>
    </row>
    <row r="6" spans="1:4" ht="22.5">
      <c r="A6" s="208"/>
      <c r="B6" s="209" t="s">
        <v>196</v>
      </c>
      <c r="C6" s="217">
        <v>4000</v>
      </c>
      <c r="D6" s="224"/>
    </row>
    <row r="7" spans="1:4" ht="22.5">
      <c r="A7" s="208"/>
      <c r="B7" s="209" t="s">
        <v>197</v>
      </c>
      <c r="C7" s="217">
        <v>80000</v>
      </c>
      <c r="D7" s="224"/>
    </row>
    <row r="8" spans="1:4" ht="22.5">
      <c r="A8" s="208"/>
      <c r="B8" s="209"/>
      <c r="C8" s="211"/>
      <c r="D8" s="211"/>
    </row>
    <row r="9" spans="1:4" ht="22.5">
      <c r="A9" s="213"/>
      <c r="B9" s="209" t="s">
        <v>198</v>
      </c>
      <c r="C9" s="211">
        <v>540000</v>
      </c>
      <c r="D9" s="224"/>
    </row>
    <row r="10" spans="1:4" ht="22.5">
      <c r="A10" s="213"/>
      <c r="B10" s="209" t="s">
        <v>199</v>
      </c>
      <c r="C10" s="211">
        <v>600000</v>
      </c>
      <c r="D10" s="224"/>
    </row>
    <row r="11" spans="1:4" ht="22.5">
      <c r="A11" s="213"/>
      <c r="B11" s="209"/>
      <c r="C11" s="211"/>
      <c r="D11" s="211"/>
    </row>
    <row r="12" spans="1:4" ht="22.5">
      <c r="A12" s="213"/>
      <c r="B12" s="218" t="s">
        <v>200</v>
      </c>
      <c r="C12" s="219">
        <v>250000</v>
      </c>
      <c r="D12" s="224"/>
    </row>
    <row r="13" spans="1:4" ht="22.5">
      <c r="A13" s="213"/>
      <c r="B13" s="218"/>
      <c r="C13" s="219"/>
      <c r="D13" s="211"/>
    </row>
    <row r="14" spans="1:4" ht="22.5">
      <c r="A14" s="213"/>
      <c r="B14" s="209"/>
      <c r="C14" s="214"/>
      <c r="D14" s="211"/>
    </row>
    <row r="15" spans="1:4" ht="22.5">
      <c r="A15" s="213"/>
      <c r="B15" s="209"/>
      <c r="C15" s="211"/>
      <c r="D15" s="211"/>
    </row>
    <row r="16" spans="1:4" ht="22.5">
      <c r="A16" s="213"/>
      <c r="B16" s="209"/>
      <c r="C16" s="211"/>
      <c r="D16" s="211"/>
    </row>
    <row r="17" spans="1:4" ht="22.5">
      <c r="A17" s="213"/>
      <c r="B17" s="209"/>
      <c r="C17" s="211"/>
      <c r="D17" s="211"/>
    </row>
    <row r="18" spans="1:4" ht="22.5">
      <c r="A18" s="213"/>
      <c r="B18" s="209"/>
      <c r="C18" s="211"/>
      <c r="D18" s="211"/>
    </row>
    <row r="19" spans="1:4" ht="22.5">
      <c r="A19" s="213"/>
      <c r="B19" s="209"/>
      <c r="C19" s="211"/>
      <c r="D19" s="211"/>
    </row>
    <row r="20" spans="1:4" ht="22.5">
      <c r="A20" s="215"/>
      <c r="B20" s="212"/>
      <c r="C20" s="216"/>
      <c r="D20" s="216"/>
    </row>
    <row r="21" spans="1:4" ht="22.5">
      <c r="A21" s="213"/>
      <c r="B21" s="209"/>
      <c r="C21" s="211"/>
      <c r="D21" s="211"/>
    </row>
    <row r="22" spans="1:4" ht="22.5">
      <c r="A22" s="213"/>
      <c r="B22" s="209"/>
      <c r="C22" s="211"/>
      <c r="D22" s="211"/>
    </row>
    <row r="23" spans="1:4" ht="22.5">
      <c r="A23" s="213"/>
      <c r="B23" s="209"/>
      <c r="C23" s="211"/>
      <c r="D23" s="211"/>
    </row>
    <row r="24" spans="1:4" ht="22.5">
      <c r="A24" s="213"/>
      <c r="B24" s="209"/>
      <c r="C24" s="211"/>
      <c r="D24" s="211"/>
    </row>
    <row r="25" spans="1:4" ht="22.5">
      <c r="A25" s="213"/>
      <c r="B25" s="209"/>
      <c r="C25" s="211"/>
      <c r="D25" s="211"/>
    </row>
    <row r="26" spans="1:4" ht="22.5">
      <c r="A26" s="213"/>
      <c r="B26" s="209"/>
      <c r="C26" s="211"/>
      <c r="D26" s="211"/>
    </row>
    <row r="27" spans="1:4" ht="22.5">
      <c r="A27" s="213"/>
      <c r="B27" s="209"/>
      <c r="C27" s="211"/>
      <c r="D27" s="21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2"/>
  <sheetViews>
    <sheetView view="pageLayout" zoomScaleNormal="80" workbookViewId="0" topLeftCell="A1">
      <selection activeCell="U142" sqref="A1:X142"/>
    </sheetView>
  </sheetViews>
  <sheetFormatPr defaultColWidth="9.00390625" defaultRowHeight="15"/>
  <cols>
    <col min="1" max="1" width="5.140625" style="250" customWidth="1"/>
    <col min="2" max="2" width="26.7109375" style="250" customWidth="1"/>
    <col min="3" max="3" width="6.7109375" style="269" customWidth="1"/>
    <col min="4" max="4" width="6.28125" style="269" customWidth="1"/>
    <col min="5" max="5" width="5.421875" style="269" customWidth="1"/>
    <col min="6" max="7" width="5.28125" style="269" customWidth="1"/>
    <col min="8" max="8" width="5.140625" style="269" customWidth="1"/>
    <col min="9" max="9" width="7.7109375" style="269" customWidth="1"/>
    <col min="10" max="10" width="6.8515625" style="269" customWidth="1"/>
    <col min="11" max="11" width="7.140625" style="269" customWidth="1"/>
    <col min="12" max="12" width="7.28125" style="270" customWidth="1"/>
    <col min="13" max="13" width="8.8515625" style="270" customWidth="1"/>
    <col min="14" max="14" width="5.421875" style="269" customWidth="1"/>
    <col min="15" max="15" width="8.421875" style="270" customWidth="1"/>
    <col min="16" max="16" width="6.140625" style="269" customWidth="1"/>
    <col min="17" max="17" width="8.57421875" style="270" customWidth="1"/>
    <col min="18" max="18" width="6.140625" style="269" customWidth="1"/>
    <col min="19" max="19" width="8.57421875" style="270" customWidth="1"/>
    <col min="20" max="20" width="5.8515625" style="269" customWidth="1"/>
    <col min="21" max="21" width="8.421875" style="270" customWidth="1"/>
    <col min="22" max="22" width="7.140625" style="250" hidden="1" customWidth="1"/>
    <col min="23" max="23" width="11.421875" style="250" hidden="1" customWidth="1"/>
    <col min="24" max="24" width="16.8515625" style="250" hidden="1" customWidth="1"/>
    <col min="25" max="29" width="0" style="250" hidden="1" customWidth="1"/>
    <col min="30" max="30" width="9.00390625" style="250" customWidth="1"/>
    <col min="31" max="31" width="10.57421875" style="250" customWidth="1"/>
    <col min="32" max="16384" width="9.00390625" style="250" customWidth="1"/>
  </cols>
  <sheetData>
    <row r="1" spans="1:24" s="276" customFormat="1" ht="28.5" customHeight="1">
      <c r="A1" s="415" t="s">
        <v>209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4" s="226" customFormat="1" ht="32.25" customHeight="1">
      <c r="A2" s="405" t="s">
        <v>0</v>
      </c>
      <c r="B2" s="406" t="s">
        <v>59</v>
      </c>
      <c r="C2" s="407" t="s">
        <v>41</v>
      </c>
      <c r="D2" s="409" t="s">
        <v>1</v>
      </c>
      <c r="E2" s="410" t="s">
        <v>42</v>
      </c>
      <c r="F2" s="409" t="s">
        <v>43</v>
      </c>
      <c r="G2" s="409"/>
      <c r="H2" s="409"/>
      <c r="I2" s="400" t="s">
        <v>55</v>
      </c>
      <c r="J2" s="400" t="s">
        <v>44</v>
      </c>
      <c r="K2" s="400" t="s">
        <v>60</v>
      </c>
      <c r="L2" s="402" t="s">
        <v>3</v>
      </c>
      <c r="M2" s="404" t="s">
        <v>4</v>
      </c>
      <c r="N2" s="399" t="s">
        <v>5</v>
      </c>
      <c r="O2" s="399"/>
      <c r="P2" s="399" t="s">
        <v>7</v>
      </c>
      <c r="Q2" s="399"/>
      <c r="R2" s="399" t="s">
        <v>61</v>
      </c>
      <c r="S2" s="399"/>
      <c r="T2" s="399" t="s">
        <v>9</v>
      </c>
      <c r="U2" s="399"/>
      <c r="V2" s="399" t="s">
        <v>32</v>
      </c>
      <c r="W2" s="399"/>
      <c r="X2" s="399" t="s">
        <v>62</v>
      </c>
    </row>
    <row r="3" spans="1:24" s="226" customFormat="1" ht="22.5" customHeight="1">
      <c r="A3" s="405"/>
      <c r="B3" s="406"/>
      <c r="C3" s="408"/>
      <c r="D3" s="409"/>
      <c r="E3" s="411"/>
      <c r="F3" s="227">
        <v>2562</v>
      </c>
      <c r="G3" s="227">
        <v>2563</v>
      </c>
      <c r="H3" s="227">
        <v>2564</v>
      </c>
      <c r="I3" s="401"/>
      <c r="J3" s="401"/>
      <c r="K3" s="401"/>
      <c r="L3" s="403"/>
      <c r="M3" s="404"/>
      <c r="N3" s="228" t="s">
        <v>2</v>
      </c>
      <c r="O3" s="229" t="s">
        <v>6</v>
      </c>
      <c r="P3" s="228" t="s">
        <v>2</v>
      </c>
      <c r="Q3" s="229" t="s">
        <v>6</v>
      </c>
      <c r="R3" s="228" t="s">
        <v>2</v>
      </c>
      <c r="S3" s="229" t="s">
        <v>6</v>
      </c>
      <c r="T3" s="228" t="s">
        <v>2</v>
      </c>
      <c r="U3" s="229" t="s">
        <v>6</v>
      </c>
      <c r="V3" s="228" t="s">
        <v>2</v>
      </c>
      <c r="W3" s="229" t="s">
        <v>6</v>
      </c>
      <c r="X3" s="399"/>
    </row>
    <row r="4" spans="1:26" s="226" customFormat="1" ht="21" customHeight="1">
      <c r="A4" s="277"/>
      <c r="B4" s="278"/>
      <c r="C4" s="228"/>
      <c r="D4" s="227"/>
      <c r="E4" s="227"/>
      <c r="F4" s="279"/>
      <c r="G4" s="279"/>
      <c r="H4" s="279"/>
      <c r="I4" s="280"/>
      <c r="J4" s="280"/>
      <c r="K4" s="281"/>
      <c r="M4" s="281">
        <f>SUM(M5:M131)</f>
        <v>660000</v>
      </c>
      <c r="N4" s="282"/>
      <c r="O4" s="281">
        <f>SUM(O5:O131)</f>
        <v>110960</v>
      </c>
      <c r="P4" s="282"/>
      <c r="Q4" s="281">
        <f>SUM(Q5:Q131)</f>
        <v>221480</v>
      </c>
      <c r="R4" s="282"/>
      <c r="S4" s="281">
        <f>SUM(S5:S131)</f>
        <v>204670</v>
      </c>
      <c r="T4" s="282"/>
      <c r="U4" s="281">
        <f>SUM(U5:U131)</f>
        <v>122890</v>
      </c>
      <c r="V4" s="281"/>
      <c r="W4" s="281" t="e">
        <f>SUM(W5:W101)</f>
        <v>#REF!</v>
      </c>
      <c r="X4" s="228"/>
      <c r="Z4" s="226">
        <v>761521</v>
      </c>
    </row>
    <row r="5" spans="1:31" ht="19.5" customHeight="1">
      <c r="A5" s="283">
        <v>1</v>
      </c>
      <c r="B5" s="284" t="s">
        <v>63</v>
      </c>
      <c r="C5" s="285" t="s">
        <v>64</v>
      </c>
      <c r="D5" s="240">
        <v>1</v>
      </c>
      <c r="E5" s="285" t="s">
        <v>64</v>
      </c>
      <c r="F5" s="240">
        <v>20</v>
      </c>
      <c r="G5" s="285">
        <v>42</v>
      </c>
      <c r="H5" s="285">
        <v>10</v>
      </c>
      <c r="I5" s="285">
        <v>12</v>
      </c>
      <c r="J5" s="240">
        <v>0</v>
      </c>
      <c r="K5" s="285">
        <v>12</v>
      </c>
      <c r="L5" s="286">
        <v>60</v>
      </c>
      <c r="M5" s="286">
        <f aca="true" t="shared" si="0" ref="M5:M77">K5*L5</f>
        <v>720</v>
      </c>
      <c r="N5" s="287">
        <v>6</v>
      </c>
      <c r="O5" s="286">
        <f>N5*L5</f>
        <v>360</v>
      </c>
      <c r="P5" s="288"/>
      <c r="Q5" s="286"/>
      <c r="R5" s="288">
        <v>6</v>
      </c>
      <c r="S5" s="286">
        <f>R5*L5</f>
        <v>360</v>
      </c>
      <c r="T5" s="288"/>
      <c r="U5" s="286"/>
      <c r="V5" s="245">
        <f aca="true" t="shared" si="1" ref="V5:V15">K5-N5-P5-R5-T5</f>
        <v>0</v>
      </c>
      <c r="W5" s="289">
        <f aca="true" t="shared" si="2" ref="W5:W15">M5-O5-Q5-S5-U5</f>
        <v>0</v>
      </c>
      <c r="X5" s="290"/>
      <c r="Z5" s="250">
        <v>29990</v>
      </c>
      <c r="AD5" s="291">
        <f>N5+P5+R5+T5</f>
        <v>12</v>
      </c>
      <c r="AE5" s="292">
        <f>O5+Q5+S5+U5</f>
        <v>720</v>
      </c>
    </row>
    <row r="6" spans="1:31" ht="19.5" customHeight="1">
      <c r="A6" s="283">
        <v>2</v>
      </c>
      <c r="B6" s="293" t="s">
        <v>65</v>
      </c>
      <c r="C6" s="285" t="s">
        <v>66</v>
      </c>
      <c r="D6" s="240">
        <v>1</v>
      </c>
      <c r="E6" s="285" t="s">
        <v>66</v>
      </c>
      <c r="F6" s="240">
        <v>1</v>
      </c>
      <c r="G6" s="285">
        <v>1</v>
      </c>
      <c r="H6" s="285">
        <v>1</v>
      </c>
      <c r="I6" s="285">
        <v>1</v>
      </c>
      <c r="J6" s="240">
        <v>0</v>
      </c>
      <c r="K6" s="285">
        <v>1</v>
      </c>
      <c r="L6" s="286">
        <v>2600</v>
      </c>
      <c r="M6" s="286">
        <f t="shared" si="0"/>
        <v>2600</v>
      </c>
      <c r="N6" s="287">
        <v>1</v>
      </c>
      <c r="O6" s="286">
        <f>N6*L6</f>
        <v>2600</v>
      </c>
      <c r="P6" s="288"/>
      <c r="Q6" s="286">
        <f>P6*L6</f>
        <v>0</v>
      </c>
      <c r="R6" s="288"/>
      <c r="S6" s="286"/>
      <c r="T6" s="288"/>
      <c r="U6" s="286">
        <f aca="true" t="shared" si="3" ref="U6:U16">T6*L6</f>
        <v>0</v>
      </c>
      <c r="V6" s="245">
        <f t="shared" si="1"/>
        <v>0</v>
      </c>
      <c r="W6" s="289">
        <f t="shared" si="2"/>
        <v>0</v>
      </c>
      <c r="X6" s="290"/>
      <c r="Z6" s="294">
        <f>SUM(Z4:Z5)</f>
        <v>791511</v>
      </c>
      <c r="AD6" s="291">
        <f aca="true" t="shared" si="4" ref="AD6:AD24">N6+P6+R6+T6</f>
        <v>1</v>
      </c>
      <c r="AE6" s="292">
        <f aca="true" t="shared" si="5" ref="AE6:AE78">O6+Q6+S6+U6</f>
        <v>2600</v>
      </c>
    </row>
    <row r="7" spans="1:31" ht="19.5" customHeight="1">
      <c r="A7" s="283">
        <v>3</v>
      </c>
      <c r="B7" s="293" t="s">
        <v>67</v>
      </c>
      <c r="C7" s="285" t="s">
        <v>66</v>
      </c>
      <c r="D7" s="240">
        <v>1</v>
      </c>
      <c r="E7" s="285" t="s">
        <v>66</v>
      </c>
      <c r="F7" s="240">
        <v>1</v>
      </c>
      <c r="G7" s="285">
        <v>1</v>
      </c>
      <c r="H7" s="285">
        <v>1</v>
      </c>
      <c r="I7" s="285">
        <v>1</v>
      </c>
      <c r="J7" s="240">
        <v>0</v>
      </c>
      <c r="K7" s="285">
        <v>1</v>
      </c>
      <c r="L7" s="286">
        <v>2600</v>
      </c>
      <c r="M7" s="286">
        <f t="shared" si="0"/>
        <v>2600</v>
      </c>
      <c r="N7" s="287">
        <v>1</v>
      </c>
      <c r="O7" s="286">
        <f>N7*L7</f>
        <v>2600</v>
      </c>
      <c r="P7" s="288"/>
      <c r="Q7" s="286">
        <f>P7*L7</f>
        <v>0</v>
      </c>
      <c r="R7" s="288"/>
      <c r="S7" s="286"/>
      <c r="T7" s="288"/>
      <c r="U7" s="286">
        <f t="shared" si="3"/>
        <v>0</v>
      </c>
      <c r="V7" s="245">
        <f t="shared" si="1"/>
        <v>0</v>
      </c>
      <c r="W7" s="289">
        <f t="shared" si="2"/>
        <v>0</v>
      </c>
      <c r="X7" s="290"/>
      <c r="Z7" s="250">
        <v>778281</v>
      </c>
      <c r="AD7" s="291">
        <f t="shared" si="4"/>
        <v>1</v>
      </c>
      <c r="AE7" s="292">
        <f t="shared" si="5"/>
        <v>2600</v>
      </c>
    </row>
    <row r="8" spans="1:31" ht="19.5" customHeight="1">
      <c r="A8" s="283">
        <v>4</v>
      </c>
      <c r="B8" s="284" t="s">
        <v>68</v>
      </c>
      <c r="C8" s="285" t="s">
        <v>64</v>
      </c>
      <c r="D8" s="240">
        <v>1</v>
      </c>
      <c r="E8" s="285" t="s">
        <v>64</v>
      </c>
      <c r="F8" s="240">
        <v>2</v>
      </c>
      <c r="G8" s="285">
        <v>3</v>
      </c>
      <c r="H8" s="285">
        <v>4</v>
      </c>
      <c r="I8" s="285">
        <v>1</v>
      </c>
      <c r="J8" s="240">
        <v>0</v>
      </c>
      <c r="K8" s="285">
        <v>1</v>
      </c>
      <c r="L8" s="286">
        <v>1700</v>
      </c>
      <c r="M8" s="286">
        <f t="shared" si="0"/>
        <v>1700</v>
      </c>
      <c r="N8" s="287"/>
      <c r="O8" s="286">
        <f>N8*L8</f>
        <v>0</v>
      </c>
      <c r="P8" s="288"/>
      <c r="Q8" s="286"/>
      <c r="R8" s="288"/>
      <c r="S8" s="286"/>
      <c r="T8" s="288">
        <v>1</v>
      </c>
      <c r="U8" s="286">
        <f t="shared" si="3"/>
        <v>1700</v>
      </c>
      <c r="V8" s="245">
        <f t="shared" si="1"/>
        <v>0</v>
      </c>
      <c r="W8" s="289">
        <f t="shared" si="2"/>
        <v>0</v>
      </c>
      <c r="X8" s="290"/>
      <c r="Z8" s="250">
        <f>Z6-Z7</f>
        <v>13230</v>
      </c>
      <c r="AD8" s="291">
        <f t="shared" si="4"/>
        <v>1</v>
      </c>
      <c r="AE8" s="292">
        <f t="shared" si="5"/>
        <v>1700</v>
      </c>
    </row>
    <row r="9" spans="1:31" ht="19.5" customHeight="1">
      <c r="A9" s="283">
        <v>5</v>
      </c>
      <c r="B9" s="284" t="s">
        <v>69</v>
      </c>
      <c r="C9" s="285" t="s">
        <v>64</v>
      </c>
      <c r="D9" s="240">
        <v>1</v>
      </c>
      <c r="E9" s="285" t="s">
        <v>64</v>
      </c>
      <c r="F9" s="240">
        <v>2</v>
      </c>
      <c r="G9" s="285">
        <v>3</v>
      </c>
      <c r="H9" s="285">
        <v>12</v>
      </c>
      <c r="I9" s="285">
        <v>8</v>
      </c>
      <c r="J9" s="240">
        <v>0</v>
      </c>
      <c r="K9" s="285">
        <v>8</v>
      </c>
      <c r="L9" s="286">
        <v>1100</v>
      </c>
      <c r="M9" s="286">
        <f t="shared" si="0"/>
        <v>8800</v>
      </c>
      <c r="N9" s="287"/>
      <c r="O9" s="286"/>
      <c r="P9" s="288">
        <v>3</v>
      </c>
      <c r="Q9" s="286">
        <f aca="true" t="shared" si="6" ref="Q9:Q16">P9*L9</f>
        <v>3300</v>
      </c>
      <c r="R9" s="288">
        <v>3</v>
      </c>
      <c r="S9" s="286">
        <f aca="true" t="shared" si="7" ref="S9:S16">R9*L9</f>
        <v>3300</v>
      </c>
      <c r="T9" s="288">
        <v>2</v>
      </c>
      <c r="U9" s="286">
        <f t="shared" si="3"/>
        <v>2200</v>
      </c>
      <c r="V9" s="245">
        <f t="shared" si="1"/>
        <v>0</v>
      </c>
      <c r="W9" s="289">
        <f t="shared" si="2"/>
        <v>0</v>
      </c>
      <c r="X9" s="290"/>
      <c r="AD9" s="291">
        <f t="shared" si="4"/>
        <v>8</v>
      </c>
      <c r="AE9" s="292">
        <f t="shared" si="5"/>
        <v>8800</v>
      </c>
    </row>
    <row r="10" spans="1:31" ht="19.5" customHeight="1">
      <c r="A10" s="283">
        <v>6</v>
      </c>
      <c r="B10" s="295" t="s">
        <v>70</v>
      </c>
      <c r="C10" s="285" t="s">
        <v>64</v>
      </c>
      <c r="D10" s="240">
        <v>1</v>
      </c>
      <c r="E10" s="285" t="s">
        <v>64</v>
      </c>
      <c r="F10" s="240">
        <v>6</v>
      </c>
      <c r="G10" s="285">
        <v>3</v>
      </c>
      <c r="H10" s="285">
        <v>2</v>
      </c>
      <c r="I10" s="285">
        <v>2</v>
      </c>
      <c r="J10" s="240">
        <v>0</v>
      </c>
      <c r="K10" s="285">
        <v>2</v>
      </c>
      <c r="L10" s="286">
        <v>2300</v>
      </c>
      <c r="M10" s="286">
        <f t="shared" si="0"/>
        <v>4600</v>
      </c>
      <c r="N10" s="287">
        <v>1</v>
      </c>
      <c r="O10" s="286">
        <f>N10*L10</f>
        <v>2300</v>
      </c>
      <c r="P10" s="288"/>
      <c r="Q10" s="286">
        <f t="shared" si="6"/>
        <v>0</v>
      </c>
      <c r="R10" s="288">
        <v>1</v>
      </c>
      <c r="S10" s="286">
        <f t="shared" si="7"/>
        <v>2300</v>
      </c>
      <c r="T10" s="288"/>
      <c r="U10" s="286">
        <f t="shared" si="3"/>
        <v>0</v>
      </c>
      <c r="V10" s="245">
        <f t="shared" si="1"/>
        <v>0</v>
      </c>
      <c r="W10" s="289">
        <f t="shared" si="2"/>
        <v>0</v>
      </c>
      <c r="X10" s="290"/>
      <c r="AD10" s="291">
        <f t="shared" si="4"/>
        <v>2</v>
      </c>
      <c r="AE10" s="292">
        <f t="shared" si="5"/>
        <v>4600</v>
      </c>
    </row>
    <row r="11" spans="1:31" ht="19.5" customHeight="1">
      <c r="A11" s="283">
        <v>7</v>
      </c>
      <c r="B11" s="295" t="s">
        <v>71</v>
      </c>
      <c r="C11" s="285" t="s">
        <v>72</v>
      </c>
      <c r="D11" s="240">
        <v>1</v>
      </c>
      <c r="E11" s="285" t="s">
        <v>72</v>
      </c>
      <c r="F11" s="240">
        <v>25</v>
      </c>
      <c r="G11" s="285">
        <v>30</v>
      </c>
      <c r="H11" s="285">
        <v>40</v>
      </c>
      <c r="I11" s="285">
        <v>30</v>
      </c>
      <c r="J11" s="240">
        <v>0</v>
      </c>
      <c r="K11" s="285">
        <v>30</v>
      </c>
      <c r="L11" s="286">
        <v>160</v>
      </c>
      <c r="M11" s="286">
        <f t="shared" si="0"/>
        <v>4800</v>
      </c>
      <c r="N11" s="287"/>
      <c r="O11" s="286"/>
      <c r="P11" s="288">
        <v>10</v>
      </c>
      <c r="Q11" s="286">
        <f t="shared" si="6"/>
        <v>1600</v>
      </c>
      <c r="R11" s="288">
        <v>10</v>
      </c>
      <c r="S11" s="286">
        <f t="shared" si="7"/>
        <v>1600</v>
      </c>
      <c r="T11" s="288">
        <v>10</v>
      </c>
      <c r="U11" s="286">
        <f t="shared" si="3"/>
        <v>1600</v>
      </c>
      <c r="V11" s="245">
        <f t="shared" si="1"/>
        <v>0</v>
      </c>
      <c r="W11" s="289">
        <f t="shared" si="2"/>
        <v>0</v>
      </c>
      <c r="X11" s="290"/>
      <c r="AD11" s="291">
        <f t="shared" si="4"/>
        <v>30</v>
      </c>
      <c r="AE11" s="292">
        <f t="shared" si="5"/>
        <v>4800</v>
      </c>
    </row>
    <row r="12" spans="1:31" ht="19.5" customHeight="1">
      <c r="A12" s="283">
        <v>8</v>
      </c>
      <c r="B12" s="296" t="s">
        <v>73</v>
      </c>
      <c r="C12" s="285" t="s">
        <v>74</v>
      </c>
      <c r="D12" s="240">
        <v>1</v>
      </c>
      <c r="E12" s="285" t="s">
        <v>74</v>
      </c>
      <c r="F12" s="240">
        <v>2</v>
      </c>
      <c r="G12" s="285">
        <v>4</v>
      </c>
      <c r="H12" s="285">
        <v>3</v>
      </c>
      <c r="I12" s="285">
        <v>3</v>
      </c>
      <c r="J12" s="240">
        <v>0</v>
      </c>
      <c r="K12" s="285">
        <v>3</v>
      </c>
      <c r="L12" s="286">
        <v>9500</v>
      </c>
      <c r="M12" s="286">
        <f t="shared" si="0"/>
        <v>28500</v>
      </c>
      <c r="N12" s="287"/>
      <c r="O12" s="286">
        <f aca="true" t="shared" si="8" ref="O12:O17">N12*L12</f>
        <v>0</v>
      </c>
      <c r="P12" s="288">
        <v>1</v>
      </c>
      <c r="Q12" s="286">
        <f t="shared" si="6"/>
        <v>9500</v>
      </c>
      <c r="R12" s="288">
        <v>1</v>
      </c>
      <c r="S12" s="286">
        <f t="shared" si="7"/>
        <v>9500</v>
      </c>
      <c r="T12" s="288">
        <v>1</v>
      </c>
      <c r="U12" s="286">
        <f t="shared" si="3"/>
        <v>9500</v>
      </c>
      <c r="V12" s="245">
        <f t="shared" si="1"/>
        <v>0</v>
      </c>
      <c r="W12" s="289">
        <f t="shared" si="2"/>
        <v>0</v>
      </c>
      <c r="X12" s="290"/>
      <c r="AD12" s="291">
        <f t="shared" si="4"/>
        <v>3</v>
      </c>
      <c r="AE12" s="292">
        <f t="shared" si="5"/>
        <v>28500</v>
      </c>
    </row>
    <row r="13" spans="1:31" ht="19.5" customHeight="1">
      <c r="A13" s="283">
        <v>9</v>
      </c>
      <c r="B13" s="295" t="s">
        <v>75</v>
      </c>
      <c r="C13" s="285" t="s">
        <v>64</v>
      </c>
      <c r="D13" s="240">
        <v>1</v>
      </c>
      <c r="E13" s="285" t="s">
        <v>64</v>
      </c>
      <c r="F13" s="240">
        <v>20</v>
      </c>
      <c r="G13" s="285">
        <v>20</v>
      </c>
      <c r="H13" s="285">
        <v>40</v>
      </c>
      <c r="I13" s="285">
        <v>40</v>
      </c>
      <c r="J13" s="240">
        <v>0</v>
      </c>
      <c r="K13" s="285">
        <v>40</v>
      </c>
      <c r="L13" s="286">
        <v>450</v>
      </c>
      <c r="M13" s="286">
        <f t="shared" si="0"/>
        <v>18000</v>
      </c>
      <c r="N13" s="287">
        <v>10</v>
      </c>
      <c r="O13" s="286">
        <f t="shared" si="8"/>
        <v>4500</v>
      </c>
      <c r="P13" s="288">
        <v>10</v>
      </c>
      <c r="Q13" s="286">
        <f t="shared" si="6"/>
        <v>4500</v>
      </c>
      <c r="R13" s="288">
        <v>10</v>
      </c>
      <c r="S13" s="286">
        <f t="shared" si="7"/>
        <v>4500</v>
      </c>
      <c r="T13" s="288">
        <v>10</v>
      </c>
      <c r="U13" s="286">
        <f t="shared" si="3"/>
        <v>4500</v>
      </c>
      <c r="V13" s="245">
        <f t="shared" si="1"/>
        <v>0</v>
      </c>
      <c r="W13" s="289">
        <f t="shared" si="2"/>
        <v>0</v>
      </c>
      <c r="X13" s="297"/>
      <c r="AD13" s="291">
        <f t="shared" si="4"/>
        <v>40</v>
      </c>
      <c r="AE13" s="292">
        <f t="shared" si="5"/>
        <v>18000</v>
      </c>
    </row>
    <row r="14" spans="1:31" ht="19.5" customHeight="1">
      <c r="A14" s="283">
        <v>10</v>
      </c>
      <c r="B14" s="295" t="s">
        <v>76</v>
      </c>
      <c r="C14" s="285" t="s">
        <v>64</v>
      </c>
      <c r="D14" s="240">
        <v>1</v>
      </c>
      <c r="E14" s="285" t="s">
        <v>64</v>
      </c>
      <c r="F14" s="240">
        <v>20</v>
      </c>
      <c r="G14" s="285">
        <v>20</v>
      </c>
      <c r="H14" s="285">
        <v>40</v>
      </c>
      <c r="I14" s="285">
        <v>40</v>
      </c>
      <c r="J14" s="240">
        <v>0</v>
      </c>
      <c r="K14" s="285">
        <v>40</v>
      </c>
      <c r="L14" s="286">
        <v>500</v>
      </c>
      <c r="M14" s="286">
        <f t="shared" si="0"/>
        <v>20000</v>
      </c>
      <c r="N14" s="287">
        <v>10</v>
      </c>
      <c r="O14" s="286">
        <f t="shared" si="8"/>
        <v>5000</v>
      </c>
      <c r="P14" s="288">
        <v>10</v>
      </c>
      <c r="Q14" s="286">
        <f t="shared" si="6"/>
        <v>5000</v>
      </c>
      <c r="R14" s="288">
        <v>10</v>
      </c>
      <c r="S14" s="286">
        <f t="shared" si="7"/>
        <v>5000</v>
      </c>
      <c r="T14" s="288">
        <v>10</v>
      </c>
      <c r="U14" s="286">
        <f t="shared" si="3"/>
        <v>5000</v>
      </c>
      <c r="V14" s="245">
        <f t="shared" si="1"/>
        <v>0</v>
      </c>
      <c r="W14" s="289">
        <f t="shared" si="2"/>
        <v>0</v>
      </c>
      <c r="X14" s="290"/>
      <c r="AD14" s="291">
        <f t="shared" si="4"/>
        <v>40</v>
      </c>
      <c r="AE14" s="292">
        <f t="shared" si="5"/>
        <v>20000</v>
      </c>
    </row>
    <row r="15" spans="1:31" s="298" customFormat="1" ht="19.5" customHeight="1">
      <c r="A15" s="283">
        <v>11</v>
      </c>
      <c r="B15" s="295" t="s">
        <v>77</v>
      </c>
      <c r="C15" s="285" t="s">
        <v>64</v>
      </c>
      <c r="D15" s="240">
        <v>1</v>
      </c>
      <c r="E15" s="285" t="s">
        <v>64</v>
      </c>
      <c r="F15" s="240">
        <v>6</v>
      </c>
      <c r="G15" s="285">
        <v>6</v>
      </c>
      <c r="H15" s="285">
        <v>6</v>
      </c>
      <c r="I15" s="285">
        <v>6</v>
      </c>
      <c r="J15" s="240">
        <v>0</v>
      </c>
      <c r="K15" s="285">
        <v>6</v>
      </c>
      <c r="L15" s="286">
        <v>400</v>
      </c>
      <c r="M15" s="286">
        <f t="shared" si="0"/>
        <v>2400</v>
      </c>
      <c r="N15" s="287">
        <v>3</v>
      </c>
      <c r="O15" s="286">
        <f t="shared" si="8"/>
        <v>1200</v>
      </c>
      <c r="P15" s="288"/>
      <c r="Q15" s="286">
        <f t="shared" si="6"/>
        <v>0</v>
      </c>
      <c r="R15" s="288">
        <v>3</v>
      </c>
      <c r="S15" s="286">
        <f t="shared" si="7"/>
        <v>1200</v>
      </c>
      <c r="T15" s="288"/>
      <c r="U15" s="286">
        <f t="shared" si="3"/>
        <v>0</v>
      </c>
      <c r="V15" s="245">
        <f t="shared" si="1"/>
        <v>0</v>
      </c>
      <c r="W15" s="289">
        <f t="shared" si="2"/>
        <v>0</v>
      </c>
      <c r="X15" s="290"/>
      <c r="AD15" s="291">
        <f t="shared" si="4"/>
        <v>6</v>
      </c>
      <c r="AE15" s="292">
        <f t="shared" si="5"/>
        <v>2400</v>
      </c>
    </row>
    <row r="16" spans="1:31" ht="19.5" customHeight="1">
      <c r="A16" s="283">
        <v>12</v>
      </c>
      <c r="B16" s="284" t="s">
        <v>78</v>
      </c>
      <c r="C16" s="285" t="s">
        <v>79</v>
      </c>
      <c r="D16" s="240">
        <v>1</v>
      </c>
      <c r="E16" s="285" t="s">
        <v>79</v>
      </c>
      <c r="F16" s="240">
        <v>2</v>
      </c>
      <c r="G16" s="285">
        <v>2</v>
      </c>
      <c r="H16" s="285">
        <v>2</v>
      </c>
      <c r="I16" s="285">
        <v>2</v>
      </c>
      <c r="J16" s="240">
        <v>0</v>
      </c>
      <c r="K16" s="285">
        <v>2</v>
      </c>
      <c r="L16" s="286">
        <v>600</v>
      </c>
      <c r="M16" s="286">
        <f t="shared" si="0"/>
        <v>1200</v>
      </c>
      <c r="N16" s="287"/>
      <c r="O16" s="286">
        <f t="shared" si="8"/>
        <v>0</v>
      </c>
      <c r="P16" s="288">
        <v>1</v>
      </c>
      <c r="Q16" s="286">
        <f t="shared" si="6"/>
        <v>600</v>
      </c>
      <c r="R16" s="288"/>
      <c r="S16" s="286">
        <f t="shared" si="7"/>
        <v>0</v>
      </c>
      <c r="T16" s="288">
        <v>1</v>
      </c>
      <c r="U16" s="286">
        <f t="shared" si="3"/>
        <v>600</v>
      </c>
      <c r="V16" s="245" t="e">
        <f>#REF!-#REF!-#REF!-#REF!-#REF!</f>
        <v>#REF!</v>
      </c>
      <c r="W16" s="289" t="e">
        <f>#REF!-#REF!-#REF!-#REF!-#REF!</f>
        <v>#REF!</v>
      </c>
      <c r="X16" s="290"/>
      <c r="AD16" s="291">
        <f t="shared" si="4"/>
        <v>2</v>
      </c>
      <c r="AE16" s="292">
        <f t="shared" si="5"/>
        <v>1200</v>
      </c>
    </row>
    <row r="17" spans="1:31" ht="19.5" customHeight="1">
      <c r="A17" s="283">
        <v>13</v>
      </c>
      <c r="B17" s="299" t="s">
        <v>80</v>
      </c>
      <c r="C17" s="240" t="s">
        <v>64</v>
      </c>
      <c r="D17" s="240">
        <v>1</v>
      </c>
      <c r="E17" s="240" t="s">
        <v>64</v>
      </c>
      <c r="F17" s="240"/>
      <c r="G17" s="285"/>
      <c r="H17" s="285"/>
      <c r="I17" s="240">
        <v>1</v>
      </c>
      <c r="J17" s="240">
        <v>44</v>
      </c>
      <c r="K17" s="240">
        <v>1</v>
      </c>
      <c r="L17" s="300">
        <v>2650</v>
      </c>
      <c r="M17" s="242">
        <f t="shared" si="0"/>
        <v>2650</v>
      </c>
      <c r="N17" s="290">
        <v>1</v>
      </c>
      <c r="O17" s="286">
        <f t="shared" si="8"/>
        <v>2650</v>
      </c>
      <c r="P17" s="297"/>
      <c r="Q17" s="240"/>
      <c r="R17" s="240"/>
      <c r="S17" s="240"/>
      <c r="T17" s="290"/>
      <c r="U17" s="290"/>
      <c r="V17" s="245">
        <f aca="true" t="shared" si="9" ref="V17:V23">K16-N16-P16-R16-T16</f>
        <v>0</v>
      </c>
      <c r="W17" s="289">
        <f aca="true" t="shared" si="10" ref="W17:W23">M16-O16-Q16-S16-U16</f>
        <v>0</v>
      </c>
      <c r="X17" s="290"/>
      <c r="AD17" s="291">
        <f t="shared" si="4"/>
        <v>1</v>
      </c>
      <c r="AE17" s="292">
        <f t="shared" si="5"/>
        <v>2650</v>
      </c>
    </row>
    <row r="18" spans="1:31" ht="19.5" customHeight="1">
      <c r="A18" s="283">
        <v>14</v>
      </c>
      <c r="B18" s="293" t="s">
        <v>81</v>
      </c>
      <c r="C18" s="285" t="s">
        <v>79</v>
      </c>
      <c r="D18" s="240">
        <v>1</v>
      </c>
      <c r="E18" s="285" t="s">
        <v>79</v>
      </c>
      <c r="F18" s="240">
        <v>5</v>
      </c>
      <c r="G18" s="285">
        <v>5</v>
      </c>
      <c r="H18" s="285">
        <v>8</v>
      </c>
      <c r="I18" s="285">
        <v>10</v>
      </c>
      <c r="J18" s="240"/>
      <c r="K18" s="285">
        <v>10</v>
      </c>
      <c r="L18" s="286">
        <v>700</v>
      </c>
      <c r="M18" s="286">
        <f t="shared" si="0"/>
        <v>7000</v>
      </c>
      <c r="N18" s="287"/>
      <c r="O18" s="286"/>
      <c r="P18" s="288">
        <v>5</v>
      </c>
      <c r="Q18" s="286">
        <f>P18*L18</f>
        <v>3500</v>
      </c>
      <c r="R18" s="288">
        <v>5</v>
      </c>
      <c r="S18" s="286">
        <v>3500</v>
      </c>
      <c r="T18" s="288">
        <v>0</v>
      </c>
      <c r="U18" s="286">
        <v>0</v>
      </c>
      <c r="V18" s="245">
        <f t="shared" si="9"/>
        <v>0</v>
      </c>
      <c r="W18" s="289">
        <f t="shared" si="10"/>
        <v>0</v>
      </c>
      <c r="X18" s="290"/>
      <c r="AD18" s="291">
        <f t="shared" si="4"/>
        <v>10</v>
      </c>
      <c r="AE18" s="292">
        <f t="shared" si="5"/>
        <v>7000</v>
      </c>
    </row>
    <row r="19" spans="1:31" ht="19.5" customHeight="1">
      <c r="A19" s="283">
        <v>15</v>
      </c>
      <c r="B19" s="301" t="s">
        <v>82</v>
      </c>
      <c r="C19" s="240" t="s">
        <v>64</v>
      </c>
      <c r="D19" s="240">
        <v>1</v>
      </c>
      <c r="E19" s="240" t="s">
        <v>64</v>
      </c>
      <c r="F19" s="240"/>
      <c r="G19" s="285"/>
      <c r="H19" s="285"/>
      <c r="I19" s="240">
        <v>1</v>
      </c>
      <c r="J19" s="240">
        <v>0</v>
      </c>
      <c r="K19" s="240">
        <v>1</v>
      </c>
      <c r="L19" s="300">
        <v>15660</v>
      </c>
      <c r="M19" s="242">
        <f t="shared" si="0"/>
        <v>15660</v>
      </c>
      <c r="N19" s="290">
        <v>1</v>
      </c>
      <c r="O19" s="286">
        <f>N19*L19</f>
        <v>15660</v>
      </c>
      <c r="P19" s="297"/>
      <c r="Q19" s="240"/>
      <c r="R19" s="240"/>
      <c r="S19" s="240"/>
      <c r="T19" s="290"/>
      <c r="U19" s="290"/>
      <c r="V19" s="245">
        <f t="shared" si="9"/>
        <v>0</v>
      </c>
      <c r="W19" s="289">
        <f t="shared" si="10"/>
        <v>0</v>
      </c>
      <c r="X19" s="290"/>
      <c r="AD19" s="291">
        <f t="shared" si="4"/>
        <v>1</v>
      </c>
      <c r="AE19" s="292">
        <f t="shared" si="5"/>
        <v>15660</v>
      </c>
    </row>
    <row r="20" spans="1:31" ht="19.5" customHeight="1">
      <c r="A20" s="283">
        <v>16</v>
      </c>
      <c r="B20" s="284" t="s">
        <v>183</v>
      </c>
      <c r="C20" s="285" t="s">
        <v>64</v>
      </c>
      <c r="D20" s="240">
        <v>1</v>
      </c>
      <c r="E20" s="285" t="s">
        <v>64</v>
      </c>
      <c r="F20" s="240">
        <v>5</v>
      </c>
      <c r="G20" s="285">
        <v>5</v>
      </c>
      <c r="H20" s="285">
        <v>10</v>
      </c>
      <c r="I20" s="285">
        <v>6</v>
      </c>
      <c r="J20" s="240">
        <v>0</v>
      </c>
      <c r="K20" s="285">
        <v>6</v>
      </c>
      <c r="L20" s="286">
        <v>500</v>
      </c>
      <c r="M20" s="286">
        <f t="shared" si="0"/>
        <v>3000</v>
      </c>
      <c r="N20" s="287"/>
      <c r="O20" s="286"/>
      <c r="P20" s="288">
        <v>3</v>
      </c>
      <c r="Q20" s="286">
        <f aca="true" t="shared" si="11" ref="Q20:Q42">P20*L20</f>
        <v>1500</v>
      </c>
      <c r="R20" s="288"/>
      <c r="S20" s="286">
        <f aca="true" t="shared" si="12" ref="S20:S29">R20*L20</f>
        <v>0</v>
      </c>
      <c r="T20" s="288">
        <v>3</v>
      </c>
      <c r="U20" s="286">
        <f aca="true" t="shared" si="13" ref="U20:U70">T20*L20</f>
        <v>1500</v>
      </c>
      <c r="V20" s="245">
        <f t="shared" si="9"/>
        <v>0</v>
      </c>
      <c r="W20" s="289">
        <f t="shared" si="10"/>
        <v>0</v>
      </c>
      <c r="X20" s="290"/>
      <c r="AC20" s="250" t="s">
        <v>184</v>
      </c>
      <c r="AD20" s="291">
        <f t="shared" si="4"/>
        <v>6</v>
      </c>
      <c r="AE20" s="292">
        <f t="shared" si="5"/>
        <v>3000</v>
      </c>
    </row>
    <row r="21" spans="1:31" ht="19.5" customHeight="1">
      <c r="A21" s="283">
        <v>17</v>
      </c>
      <c r="B21" s="284" t="s">
        <v>83</v>
      </c>
      <c r="C21" s="285" t="s">
        <v>84</v>
      </c>
      <c r="D21" s="240">
        <v>1</v>
      </c>
      <c r="E21" s="285" t="s">
        <v>84</v>
      </c>
      <c r="F21" s="240">
        <v>2</v>
      </c>
      <c r="G21" s="285">
        <v>2</v>
      </c>
      <c r="H21" s="285">
        <v>2</v>
      </c>
      <c r="I21" s="285">
        <v>1</v>
      </c>
      <c r="J21" s="240">
        <v>0</v>
      </c>
      <c r="K21" s="285">
        <v>1</v>
      </c>
      <c r="L21" s="286">
        <v>250</v>
      </c>
      <c r="M21" s="286">
        <f t="shared" si="0"/>
        <v>250</v>
      </c>
      <c r="N21" s="287"/>
      <c r="O21" s="286"/>
      <c r="P21" s="288"/>
      <c r="Q21" s="286">
        <f t="shared" si="11"/>
        <v>0</v>
      </c>
      <c r="R21" s="288">
        <v>1</v>
      </c>
      <c r="S21" s="286">
        <f t="shared" si="12"/>
        <v>250</v>
      </c>
      <c r="T21" s="288"/>
      <c r="U21" s="286">
        <f t="shared" si="13"/>
        <v>0</v>
      </c>
      <c r="V21" s="245">
        <f t="shared" si="9"/>
        <v>0</v>
      </c>
      <c r="W21" s="289">
        <f t="shared" si="10"/>
        <v>0</v>
      </c>
      <c r="X21" s="290"/>
      <c r="AD21" s="291">
        <f t="shared" si="4"/>
        <v>1</v>
      </c>
      <c r="AE21" s="292">
        <f t="shared" si="5"/>
        <v>250</v>
      </c>
    </row>
    <row r="22" spans="1:31" ht="19.5" customHeight="1">
      <c r="A22" s="283">
        <v>18</v>
      </c>
      <c r="B22" s="293" t="s">
        <v>85</v>
      </c>
      <c r="C22" s="285" t="s">
        <v>86</v>
      </c>
      <c r="D22" s="240">
        <v>1</v>
      </c>
      <c r="E22" s="285" t="s">
        <v>86</v>
      </c>
      <c r="F22" s="240">
        <v>40</v>
      </c>
      <c r="G22" s="285">
        <v>50</v>
      </c>
      <c r="H22" s="285">
        <v>40</v>
      </c>
      <c r="I22" s="285">
        <v>10</v>
      </c>
      <c r="J22" s="240">
        <v>0</v>
      </c>
      <c r="K22" s="285">
        <v>10</v>
      </c>
      <c r="L22" s="286">
        <v>900</v>
      </c>
      <c r="M22" s="286">
        <f t="shared" si="0"/>
        <v>9000</v>
      </c>
      <c r="N22" s="287"/>
      <c r="O22" s="286">
        <f>N22*L22</f>
        <v>0</v>
      </c>
      <c r="P22" s="288">
        <v>5</v>
      </c>
      <c r="Q22" s="286">
        <f t="shared" si="11"/>
        <v>4500</v>
      </c>
      <c r="R22" s="288"/>
      <c r="S22" s="286">
        <f t="shared" si="12"/>
        <v>0</v>
      </c>
      <c r="T22" s="288">
        <v>5</v>
      </c>
      <c r="U22" s="286">
        <f t="shared" si="13"/>
        <v>4500</v>
      </c>
      <c r="V22" s="245">
        <f t="shared" si="9"/>
        <v>0</v>
      </c>
      <c r="W22" s="289">
        <f t="shared" si="10"/>
        <v>0</v>
      </c>
      <c r="X22" s="290"/>
      <c r="AD22" s="291">
        <f t="shared" si="4"/>
        <v>10</v>
      </c>
      <c r="AE22" s="292">
        <f t="shared" si="5"/>
        <v>9000</v>
      </c>
    </row>
    <row r="23" spans="1:31" ht="19.5" customHeight="1">
      <c r="A23" s="283">
        <v>19</v>
      </c>
      <c r="B23" s="284" t="s">
        <v>87</v>
      </c>
      <c r="C23" s="285" t="s">
        <v>86</v>
      </c>
      <c r="D23" s="240">
        <v>1</v>
      </c>
      <c r="E23" s="285" t="s">
        <v>86</v>
      </c>
      <c r="F23" s="240">
        <v>50</v>
      </c>
      <c r="G23" s="285">
        <v>100</v>
      </c>
      <c r="H23" s="285">
        <v>40</v>
      </c>
      <c r="I23" s="285">
        <v>40</v>
      </c>
      <c r="J23" s="240"/>
      <c r="K23" s="285">
        <v>40</v>
      </c>
      <c r="L23" s="286">
        <v>50</v>
      </c>
      <c r="M23" s="286">
        <f t="shared" si="0"/>
        <v>2000</v>
      </c>
      <c r="N23" s="287"/>
      <c r="O23" s="286">
        <f>N23*L23</f>
        <v>0</v>
      </c>
      <c r="P23" s="288">
        <v>20</v>
      </c>
      <c r="Q23" s="286">
        <f t="shared" si="11"/>
        <v>1000</v>
      </c>
      <c r="R23" s="288"/>
      <c r="S23" s="286">
        <f t="shared" si="12"/>
        <v>0</v>
      </c>
      <c r="T23" s="288">
        <v>20</v>
      </c>
      <c r="U23" s="286">
        <f t="shared" si="13"/>
        <v>1000</v>
      </c>
      <c r="V23" s="245">
        <f t="shared" si="9"/>
        <v>0</v>
      </c>
      <c r="W23" s="289">
        <f t="shared" si="10"/>
        <v>0</v>
      </c>
      <c r="X23" s="290"/>
      <c r="AD23" s="291">
        <f t="shared" si="4"/>
        <v>40</v>
      </c>
      <c r="AE23" s="292">
        <f t="shared" si="5"/>
        <v>2000</v>
      </c>
    </row>
    <row r="24" spans="1:31" ht="19.5" customHeight="1">
      <c r="A24" s="283">
        <v>20</v>
      </c>
      <c r="B24" s="284" t="s">
        <v>88</v>
      </c>
      <c r="C24" s="285" t="s">
        <v>64</v>
      </c>
      <c r="D24" s="240">
        <v>1</v>
      </c>
      <c r="E24" s="285" t="s">
        <v>64</v>
      </c>
      <c r="F24" s="302">
        <v>2</v>
      </c>
      <c r="G24" s="285">
        <v>1</v>
      </c>
      <c r="H24" s="285">
        <v>1</v>
      </c>
      <c r="I24" s="285">
        <v>2</v>
      </c>
      <c r="J24" s="240"/>
      <c r="K24" s="285">
        <v>2</v>
      </c>
      <c r="L24" s="286">
        <v>450</v>
      </c>
      <c r="M24" s="286">
        <f t="shared" si="0"/>
        <v>900</v>
      </c>
      <c r="N24" s="287"/>
      <c r="O24" s="286"/>
      <c r="P24" s="288"/>
      <c r="Q24" s="286">
        <f t="shared" si="11"/>
        <v>0</v>
      </c>
      <c r="R24" s="288">
        <v>2</v>
      </c>
      <c r="S24" s="286">
        <f t="shared" si="12"/>
        <v>900</v>
      </c>
      <c r="T24" s="288"/>
      <c r="U24" s="286">
        <f t="shared" si="13"/>
        <v>0</v>
      </c>
      <c r="V24" s="245" t="e">
        <f>#REF!-#REF!-#REF!-#REF!-#REF!</f>
        <v>#REF!</v>
      </c>
      <c r="W24" s="289" t="e">
        <f>#REF!-#REF!-#REF!-#REF!-#REF!</f>
        <v>#REF!</v>
      </c>
      <c r="X24" s="290"/>
      <c r="AD24" s="291">
        <f t="shared" si="4"/>
        <v>2</v>
      </c>
      <c r="AE24" s="292">
        <f t="shared" si="5"/>
        <v>900</v>
      </c>
    </row>
    <row r="25" spans="1:24" s="276" customFormat="1" ht="28.5" customHeight="1">
      <c r="A25" s="412" t="s">
        <v>209</v>
      </c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</row>
    <row r="26" spans="1:24" s="226" customFormat="1" ht="32.25" customHeight="1">
      <c r="A26" s="405" t="s">
        <v>0</v>
      </c>
      <c r="B26" s="406" t="s">
        <v>59</v>
      </c>
      <c r="C26" s="407" t="s">
        <v>41</v>
      </c>
      <c r="D26" s="409" t="s">
        <v>1</v>
      </c>
      <c r="E26" s="410" t="s">
        <v>42</v>
      </c>
      <c r="F26" s="409" t="s">
        <v>43</v>
      </c>
      <c r="G26" s="409"/>
      <c r="H26" s="409"/>
      <c r="I26" s="400" t="s">
        <v>55</v>
      </c>
      <c r="J26" s="400" t="s">
        <v>44</v>
      </c>
      <c r="K26" s="400" t="s">
        <v>60</v>
      </c>
      <c r="L26" s="402" t="s">
        <v>3</v>
      </c>
      <c r="M26" s="404" t="s">
        <v>4</v>
      </c>
      <c r="N26" s="399" t="s">
        <v>5</v>
      </c>
      <c r="O26" s="399"/>
      <c r="P26" s="399" t="s">
        <v>7</v>
      </c>
      <c r="Q26" s="399"/>
      <c r="R26" s="399" t="s">
        <v>61</v>
      </c>
      <c r="S26" s="399"/>
      <c r="T26" s="399" t="s">
        <v>9</v>
      </c>
      <c r="U26" s="399"/>
      <c r="V26" s="399" t="s">
        <v>32</v>
      </c>
      <c r="W26" s="399"/>
      <c r="X26" s="399" t="s">
        <v>62</v>
      </c>
    </row>
    <row r="27" spans="1:24" s="226" customFormat="1" ht="22.5" customHeight="1">
      <c r="A27" s="405"/>
      <c r="B27" s="406"/>
      <c r="C27" s="408"/>
      <c r="D27" s="409"/>
      <c r="E27" s="411"/>
      <c r="F27" s="227">
        <v>2562</v>
      </c>
      <c r="G27" s="227">
        <v>2563</v>
      </c>
      <c r="H27" s="227">
        <v>2564</v>
      </c>
      <c r="I27" s="401"/>
      <c r="J27" s="401"/>
      <c r="K27" s="401"/>
      <c r="L27" s="403"/>
      <c r="M27" s="404"/>
      <c r="N27" s="228" t="s">
        <v>2</v>
      </c>
      <c r="O27" s="229" t="s">
        <v>6</v>
      </c>
      <c r="P27" s="228" t="s">
        <v>2</v>
      </c>
      <c r="Q27" s="229" t="s">
        <v>6</v>
      </c>
      <c r="R27" s="228" t="s">
        <v>2</v>
      </c>
      <c r="S27" s="229" t="s">
        <v>6</v>
      </c>
      <c r="T27" s="228" t="s">
        <v>2</v>
      </c>
      <c r="U27" s="229" t="s">
        <v>6</v>
      </c>
      <c r="V27" s="228" t="s">
        <v>2</v>
      </c>
      <c r="W27" s="229" t="s">
        <v>6</v>
      </c>
      <c r="X27" s="399"/>
    </row>
    <row r="28" spans="1:31" ht="19.5" customHeight="1">
      <c r="A28" s="283">
        <v>21</v>
      </c>
      <c r="B28" s="284" t="s">
        <v>89</v>
      </c>
      <c r="C28" s="285" t="s">
        <v>84</v>
      </c>
      <c r="D28" s="240">
        <v>1</v>
      </c>
      <c r="E28" s="285" t="s">
        <v>84</v>
      </c>
      <c r="F28" s="285">
        <v>3</v>
      </c>
      <c r="G28" s="285">
        <v>3</v>
      </c>
      <c r="H28" s="285">
        <v>2</v>
      </c>
      <c r="I28" s="285">
        <v>1</v>
      </c>
      <c r="J28" s="285"/>
      <c r="K28" s="285">
        <v>1</v>
      </c>
      <c r="L28" s="286">
        <v>180</v>
      </c>
      <c r="M28" s="286">
        <f t="shared" si="0"/>
        <v>180</v>
      </c>
      <c r="N28" s="287"/>
      <c r="O28" s="286">
        <f>N28*L28</f>
        <v>0</v>
      </c>
      <c r="P28" s="288"/>
      <c r="Q28" s="286">
        <f t="shared" si="11"/>
        <v>0</v>
      </c>
      <c r="R28" s="288">
        <v>1</v>
      </c>
      <c r="S28" s="286">
        <f t="shared" si="12"/>
        <v>180</v>
      </c>
      <c r="T28" s="288"/>
      <c r="U28" s="286">
        <f t="shared" si="13"/>
        <v>0</v>
      </c>
      <c r="V28" s="245">
        <f>K24-N24-P24-R24-T24</f>
        <v>0</v>
      </c>
      <c r="W28" s="289">
        <f>M24-O24-Q24-S24-U24</f>
        <v>0</v>
      </c>
      <c r="X28" s="290"/>
      <c r="AD28" s="291">
        <f aca="true" t="shared" si="14" ref="AD28:AD48">N28+P28+R28+T28</f>
        <v>1</v>
      </c>
      <c r="AE28" s="292">
        <f t="shared" si="5"/>
        <v>180</v>
      </c>
    </row>
    <row r="29" spans="1:31" ht="19.5" customHeight="1">
      <c r="A29" s="283">
        <v>22</v>
      </c>
      <c r="B29" s="284" t="s">
        <v>185</v>
      </c>
      <c r="C29" s="285" t="s">
        <v>79</v>
      </c>
      <c r="D29" s="240">
        <v>1</v>
      </c>
      <c r="E29" s="285" t="s">
        <v>79</v>
      </c>
      <c r="F29" s="240"/>
      <c r="G29" s="285">
        <v>1</v>
      </c>
      <c r="H29" s="240">
        <v>1</v>
      </c>
      <c r="I29" s="285">
        <v>1</v>
      </c>
      <c r="J29" s="240"/>
      <c r="K29" s="285">
        <v>1</v>
      </c>
      <c r="L29" s="286">
        <v>2900</v>
      </c>
      <c r="M29" s="286">
        <f t="shared" si="0"/>
        <v>2900</v>
      </c>
      <c r="N29" s="287"/>
      <c r="O29" s="286">
        <f>N29*L29</f>
        <v>0</v>
      </c>
      <c r="P29" s="288"/>
      <c r="Q29" s="286">
        <f t="shared" si="11"/>
        <v>0</v>
      </c>
      <c r="R29" s="288">
        <v>1</v>
      </c>
      <c r="S29" s="286">
        <f t="shared" si="12"/>
        <v>2900</v>
      </c>
      <c r="T29" s="288"/>
      <c r="U29" s="286">
        <f t="shared" si="13"/>
        <v>0</v>
      </c>
      <c r="V29" s="245">
        <f aca="true" t="shared" si="15" ref="V29:V39">K28-N28-P28-R28-T28</f>
        <v>0</v>
      </c>
      <c r="W29" s="289">
        <f aca="true" t="shared" si="16" ref="W29:W39">M28-O28-Q28-S28-U28</f>
        <v>0</v>
      </c>
      <c r="X29" s="290"/>
      <c r="AC29" s="250" t="s">
        <v>186</v>
      </c>
      <c r="AD29" s="291">
        <f t="shared" si="14"/>
        <v>1</v>
      </c>
      <c r="AE29" s="292">
        <f t="shared" si="5"/>
        <v>2900</v>
      </c>
    </row>
    <row r="30" spans="1:31" ht="19.5" customHeight="1">
      <c r="A30" s="283">
        <v>23</v>
      </c>
      <c r="B30" s="293" t="s">
        <v>90</v>
      </c>
      <c r="C30" s="285" t="s">
        <v>74</v>
      </c>
      <c r="D30" s="240">
        <v>1</v>
      </c>
      <c r="E30" s="285" t="s">
        <v>74</v>
      </c>
      <c r="F30" s="285">
        <v>3</v>
      </c>
      <c r="G30" s="285">
        <v>2</v>
      </c>
      <c r="H30" s="285">
        <v>2</v>
      </c>
      <c r="I30" s="285">
        <v>4</v>
      </c>
      <c r="J30" s="285"/>
      <c r="K30" s="285">
        <v>4</v>
      </c>
      <c r="L30" s="286">
        <v>500</v>
      </c>
      <c r="M30" s="286">
        <f t="shared" si="0"/>
        <v>2000</v>
      </c>
      <c r="N30" s="287"/>
      <c r="O30" s="286"/>
      <c r="P30" s="288">
        <v>2</v>
      </c>
      <c r="Q30" s="286">
        <f t="shared" si="11"/>
        <v>1000</v>
      </c>
      <c r="R30" s="288"/>
      <c r="S30" s="286"/>
      <c r="T30" s="288">
        <v>2</v>
      </c>
      <c r="U30" s="286">
        <f t="shared" si="13"/>
        <v>1000</v>
      </c>
      <c r="V30" s="245">
        <f t="shared" si="15"/>
        <v>0</v>
      </c>
      <c r="W30" s="289">
        <f t="shared" si="16"/>
        <v>0</v>
      </c>
      <c r="X30" s="290"/>
      <c r="AD30" s="291">
        <f t="shared" si="14"/>
        <v>4</v>
      </c>
      <c r="AE30" s="292">
        <f t="shared" si="5"/>
        <v>2000</v>
      </c>
    </row>
    <row r="31" spans="1:31" ht="19.5" customHeight="1">
      <c r="A31" s="283">
        <v>24</v>
      </c>
      <c r="B31" s="303" t="s">
        <v>91</v>
      </c>
      <c r="C31" s="240" t="s">
        <v>79</v>
      </c>
      <c r="D31" s="240">
        <v>1</v>
      </c>
      <c r="E31" s="240" t="s">
        <v>79</v>
      </c>
      <c r="F31" s="285">
        <v>2</v>
      </c>
      <c r="G31" s="285">
        <v>2</v>
      </c>
      <c r="H31" s="285">
        <v>20</v>
      </c>
      <c r="I31" s="240">
        <v>10</v>
      </c>
      <c r="J31" s="240"/>
      <c r="K31" s="240">
        <v>10</v>
      </c>
      <c r="L31" s="304">
        <v>280</v>
      </c>
      <c r="M31" s="286">
        <f t="shared" si="0"/>
        <v>2800</v>
      </c>
      <c r="N31" s="305"/>
      <c r="O31" s="286"/>
      <c r="P31" s="306">
        <v>5</v>
      </c>
      <c r="Q31" s="286">
        <f t="shared" si="11"/>
        <v>1400</v>
      </c>
      <c r="R31" s="306"/>
      <c r="S31" s="286"/>
      <c r="T31" s="306">
        <v>5</v>
      </c>
      <c r="U31" s="286">
        <f t="shared" si="13"/>
        <v>1400</v>
      </c>
      <c r="V31" s="245">
        <f t="shared" si="15"/>
        <v>0</v>
      </c>
      <c r="W31" s="289">
        <f t="shared" si="16"/>
        <v>0</v>
      </c>
      <c r="X31" s="290"/>
      <c r="AD31" s="291">
        <f t="shared" si="14"/>
        <v>10</v>
      </c>
      <c r="AE31" s="292">
        <f t="shared" si="5"/>
        <v>2800</v>
      </c>
    </row>
    <row r="32" spans="1:31" ht="19.5" customHeight="1">
      <c r="A32" s="283">
        <v>25</v>
      </c>
      <c r="B32" s="295" t="s">
        <v>92</v>
      </c>
      <c r="C32" s="285" t="s">
        <v>64</v>
      </c>
      <c r="D32" s="240">
        <v>1</v>
      </c>
      <c r="E32" s="285" t="s">
        <v>64</v>
      </c>
      <c r="F32" s="302">
        <v>20</v>
      </c>
      <c r="G32" s="285">
        <v>30</v>
      </c>
      <c r="H32" s="285">
        <v>40</v>
      </c>
      <c r="I32" s="285">
        <v>30</v>
      </c>
      <c r="J32" s="285"/>
      <c r="K32" s="285">
        <v>30</v>
      </c>
      <c r="L32" s="286">
        <v>150</v>
      </c>
      <c r="M32" s="286">
        <f t="shared" si="0"/>
        <v>4500</v>
      </c>
      <c r="N32" s="287"/>
      <c r="O32" s="286">
        <f>N32*L32</f>
        <v>0</v>
      </c>
      <c r="P32" s="288">
        <v>10</v>
      </c>
      <c r="Q32" s="286">
        <f t="shared" si="11"/>
        <v>1500</v>
      </c>
      <c r="R32" s="288">
        <v>10</v>
      </c>
      <c r="S32" s="286">
        <f aca="true" t="shared" si="17" ref="S32:S38">R32*L32</f>
        <v>1500</v>
      </c>
      <c r="T32" s="288">
        <v>10</v>
      </c>
      <c r="U32" s="286">
        <f t="shared" si="13"/>
        <v>1500</v>
      </c>
      <c r="V32" s="245">
        <f t="shared" si="15"/>
        <v>0</v>
      </c>
      <c r="W32" s="289">
        <f t="shared" si="16"/>
        <v>0</v>
      </c>
      <c r="X32" s="290"/>
      <c r="AD32" s="291">
        <f t="shared" si="14"/>
        <v>30</v>
      </c>
      <c r="AE32" s="292">
        <f t="shared" si="5"/>
        <v>4500</v>
      </c>
    </row>
    <row r="33" spans="1:31" ht="19.5" customHeight="1">
      <c r="A33" s="283">
        <v>26</v>
      </c>
      <c r="B33" s="295" t="s">
        <v>93</v>
      </c>
      <c r="C33" s="285" t="s">
        <v>64</v>
      </c>
      <c r="D33" s="240">
        <v>1</v>
      </c>
      <c r="E33" s="285" t="s">
        <v>64</v>
      </c>
      <c r="F33" s="302">
        <v>40</v>
      </c>
      <c r="G33" s="285">
        <v>40</v>
      </c>
      <c r="H33" s="285">
        <v>40</v>
      </c>
      <c r="I33" s="285">
        <v>30</v>
      </c>
      <c r="J33" s="240"/>
      <c r="K33" s="285">
        <v>30</v>
      </c>
      <c r="L33" s="286">
        <v>150</v>
      </c>
      <c r="M33" s="286">
        <f t="shared" si="0"/>
        <v>4500</v>
      </c>
      <c r="N33" s="287"/>
      <c r="O33" s="286">
        <f>N33*L33</f>
        <v>0</v>
      </c>
      <c r="P33" s="288">
        <v>10</v>
      </c>
      <c r="Q33" s="286">
        <f t="shared" si="11"/>
        <v>1500</v>
      </c>
      <c r="R33" s="288">
        <v>10</v>
      </c>
      <c r="S33" s="286">
        <f t="shared" si="17"/>
        <v>1500</v>
      </c>
      <c r="T33" s="288">
        <v>10</v>
      </c>
      <c r="U33" s="286">
        <f t="shared" si="13"/>
        <v>1500</v>
      </c>
      <c r="V33" s="245">
        <f t="shared" si="15"/>
        <v>0</v>
      </c>
      <c r="W33" s="289">
        <f t="shared" si="16"/>
        <v>0</v>
      </c>
      <c r="X33" s="290"/>
      <c r="AD33" s="291">
        <f t="shared" si="14"/>
        <v>30</v>
      </c>
      <c r="AE33" s="292">
        <f t="shared" si="5"/>
        <v>4500</v>
      </c>
    </row>
    <row r="34" spans="1:31" ht="19.5" customHeight="1">
      <c r="A34" s="283">
        <v>27</v>
      </c>
      <c r="B34" s="295" t="s">
        <v>94</v>
      </c>
      <c r="C34" s="285" t="s">
        <v>84</v>
      </c>
      <c r="D34" s="240">
        <v>1</v>
      </c>
      <c r="E34" s="285" t="s">
        <v>84</v>
      </c>
      <c r="F34" s="302">
        <v>10</v>
      </c>
      <c r="G34" s="285">
        <v>12</v>
      </c>
      <c r="H34" s="285">
        <v>4</v>
      </c>
      <c r="I34" s="285">
        <v>1</v>
      </c>
      <c r="J34" s="285"/>
      <c r="K34" s="285">
        <v>1</v>
      </c>
      <c r="L34" s="286">
        <v>400</v>
      </c>
      <c r="M34" s="286">
        <f t="shared" si="0"/>
        <v>400</v>
      </c>
      <c r="N34" s="287"/>
      <c r="O34" s="286"/>
      <c r="P34" s="288"/>
      <c r="Q34" s="286">
        <f t="shared" si="11"/>
        <v>0</v>
      </c>
      <c r="R34" s="288">
        <v>1</v>
      </c>
      <c r="S34" s="286">
        <f t="shared" si="17"/>
        <v>400</v>
      </c>
      <c r="T34" s="288"/>
      <c r="U34" s="286">
        <f t="shared" si="13"/>
        <v>0</v>
      </c>
      <c r="V34" s="245">
        <f t="shared" si="15"/>
        <v>0</v>
      </c>
      <c r="W34" s="289">
        <f t="shared" si="16"/>
        <v>0</v>
      </c>
      <c r="X34" s="290"/>
      <c r="AD34" s="291">
        <f t="shared" si="14"/>
        <v>1</v>
      </c>
      <c r="AE34" s="292">
        <f t="shared" si="5"/>
        <v>400</v>
      </c>
    </row>
    <row r="35" spans="1:31" ht="19.5" customHeight="1">
      <c r="A35" s="283">
        <v>28</v>
      </c>
      <c r="B35" s="307" t="s">
        <v>95</v>
      </c>
      <c r="C35" s="285" t="s">
        <v>86</v>
      </c>
      <c r="D35" s="240">
        <v>1</v>
      </c>
      <c r="E35" s="285" t="s">
        <v>86</v>
      </c>
      <c r="F35" s="302">
        <v>130</v>
      </c>
      <c r="G35" s="285">
        <v>160</v>
      </c>
      <c r="H35" s="285">
        <v>40</v>
      </c>
      <c r="I35" s="285">
        <v>60</v>
      </c>
      <c r="J35" s="240"/>
      <c r="K35" s="285">
        <v>60</v>
      </c>
      <c r="L35" s="286">
        <v>80</v>
      </c>
      <c r="M35" s="286">
        <f t="shared" si="0"/>
        <v>4800</v>
      </c>
      <c r="N35" s="287"/>
      <c r="O35" s="286">
        <f aca="true" t="shared" si="18" ref="O35:O41">N35*L35</f>
        <v>0</v>
      </c>
      <c r="P35" s="288">
        <v>20</v>
      </c>
      <c r="Q35" s="286">
        <f t="shared" si="11"/>
        <v>1600</v>
      </c>
      <c r="R35" s="288">
        <v>20</v>
      </c>
      <c r="S35" s="286">
        <f t="shared" si="17"/>
        <v>1600</v>
      </c>
      <c r="T35" s="288">
        <v>20</v>
      </c>
      <c r="U35" s="286">
        <f t="shared" si="13"/>
        <v>1600</v>
      </c>
      <c r="V35" s="245">
        <f t="shared" si="15"/>
        <v>0</v>
      </c>
      <c r="W35" s="289">
        <f t="shared" si="16"/>
        <v>0</v>
      </c>
      <c r="X35" s="290"/>
      <c r="AD35" s="291">
        <f t="shared" si="14"/>
        <v>60</v>
      </c>
      <c r="AE35" s="292">
        <f t="shared" si="5"/>
        <v>4800</v>
      </c>
    </row>
    <row r="36" spans="1:31" ht="19.5" customHeight="1">
      <c r="A36" s="283">
        <v>29</v>
      </c>
      <c r="B36" s="295" t="s">
        <v>96</v>
      </c>
      <c r="C36" s="285" t="s">
        <v>84</v>
      </c>
      <c r="D36" s="240">
        <v>1</v>
      </c>
      <c r="E36" s="285" t="s">
        <v>84</v>
      </c>
      <c r="F36" s="240">
        <v>4</v>
      </c>
      <c r="G36" s="285">
        <v>4</v>
      </c>
      <c r="H36" s="285">
        <v>2</v>
      </c>
      <c r="I36" s="285">
        <v>4</v>
      </c>
      <c r="J36" s="285"/>
      <c r="K36" s="285">
        <v>4</v>
      </c>
      <c r="L36" s="286">
        <v>2400</v>
      </c>
      <c r="M36" s="286">
        <f t="shared" si="0"/>
        <v>9600</v>
      </c>
      <c r="N36" s="287">
        <v>1</v>
      </c>
      <c r="O36" s="286">
        <f t="shared" si="18"/>
        <v>2400</v>
      </c>
      <c r="P36" s="288">
        <v>1</v>
      </c>
      <c r="Q36" s="286">
        <f t="shared" si="11"/>
        <v>2400</v>
      </c>
      <c r="R36" s="288">
        <v>1</v>
      </c>
      <c r="S36" s="286">
        <f t="shared" si="17"/>
        <v>2400</v>
      </c>
      <c r="T36" s="288">
        <v>1</v>
      </c>
      <c r="U36" s="286">
        <f t="shared" si="13"/>
        <v>2400</v>
      </c>
      <c r="V36" s="245">
        <f t="shared" si="15"/>
        <v>0</v>
      </c>
      <c r="W36" s="289">
        <f t="shared" si="16"/>
        <v>0</v>
      </c>
      <c r="X36" s="290"/>
      <c r="AD36" s="291">
        <f t="shared" si="14"/>
        <v>4</v>
      </c>
      <c r="AE36" s="292">
        <f t="shared" si="5"/>
        <v>9600</v>
      </c>
    </row>
    <row r="37" spans="1:31" ht="19.5" customHeight="1">
      <c r="A37" s="283">
        <v>30</v>
      </c>
      <c r="B37" s="295" t="s">
        <v>97</v>
      </c>
      <c r="C37" s="285" t="s">
        <v>98</v>
      </c>
      <c r="D37" s="240">
        <v>1</v>
      </c>
      <c r="E37" s="285" t="s">
        <v>98</v>
      </c>
      <c r="F37" s="240"/>
      <c r="G37" s="285">
        <v>4</v>
      </c>
      <c r="H37" s="285">
        <v>5</v>
      </c>
      <c r="I37" s="285">
        <v>4</v>
      </c>
      <c r="J37" s="240"/>
      <c r="K37" s="285">
        <v>4</v>
      </c>
      <c r="L37" s="286">
        <v>1500</v>
      </c>
      <c r="M37" s="286">
        <f t="shared" si="0"/>
        <v>6000</v>
      </c>
      <c r="N37" s="287"/>
      <c r="O37" s="286">
        <f t="shared" si="18"/>
        <v>0</v>
      </c>
      <c r="P37" s="288">
        <v>4</v>
      </c>
      <c r="Q37" s="286">
        <f t="shared" si="11"/>
        <v>6000</v>
      </c>
      <c r="R37" s="288"/>
      <c r="S37" s="286">
        <f t="shared" si="17"/>
        <v>0</v>
      </c>
      <c r="T37" s="288"/>
      <c r="U37" s="286">
        <f t="shared" si="13"/>
        <v>0</v>
      </c>
      <c r="V37" s="245">
        <f t="shared" si="15"/>
        <v>0</v>
      </c>
      <c r="W37" s="289">
        <f t="shared" si="16"/>
        <v>0</v>
      </c>
      <c r="X37" s="290"/>
      <c r="AD37" s="291">
        <f t="shared" si="14"/>
        <v>4</v>
      </c>
      <c r="AE37" s="292">
        <f t="shared" si="5"/>
        <v>6000</v>
      </c>
    </row>
    <row r="38" spans="1:31" ht="19.5" customHeight="1">
      <c r="A38" s="283">
        <v>31</v>
      </c>
      <c r="B38" s="295" t="s">
        <v>99</v>
      </c>
      <c r="C38" s="285" t="s">
        <v>64</v>
      </c>
      <c r="D38" s="240">
        <v>1</v>
      </c>
      <c r="E38" s="285" t="s">
        <v>64</v>
      </c>
      <c r="F38" s="240">
        <v>3</v>
      </c>
      <c r="G38" s="285">
        <v>3</v>
      </c>
      <c r="H38" s="285">
        <v>3</v>
      </c>
      <c r="I38" s="285">
        <v>2</v>
      </c>
      <c r="J38" s="285"/>
      <c r="K38" s="285">
        <v>2</v>
      </c>
      <c r="L38" s="286">
        <v>900</v>
      </c>
      <c r="M38" s="286">
        <f t="shared" si="0"/>
        <v>1800</v>
      </c>
      <c r="N38" s="287">
        <v>1</v>
      </c>
      <c r="O38" s="286">
        <f t="shared" si="18"/>
        <v>900</v>
      </c>
      <c r="P38" s="288"/>
      <c r="Q38" s="286">
        <f t="shared" si="11"/>
        <v>0</v>
      </c>
      <c r="R38" s="288">
        <v>1</v>
      </c>
      <c r="S38" s="286">
        <f t="shared" si="17"/>
        <v>900</v>
      </c>
      <c r="T38" s="288"/>
      <c r="U38" s="286">
        <f t="shared" si="13"/>
        <v>0</v>
      </c>
      <c r="V38" s="245">
        <f t="shared" si="15"/>
        <v>0</v>
      </c>
      <c r="W38" s="289">
        <f t="shared" si="16"/>
        <v>0</v>
      </c>
      <c r="X38" s="290"/>
      <c r="AD38" s="291">
        <f t="shared" si="14"/>
        <v>2</v>
      </c>
      <c r="AE38" s="292">
        <f t="shared" si="5"/>
        <v>1800</v>
      </c>
    </row>
    <row r="39" spans="1:31" ht="19.5" customHeight="1">
      <c r="A39" s="283">
        <v>32</v>
      </c>
      <c r="B39" s="296" t="s">
        <v>100</v>
      </c>
      <c r="C39" s="285" t="s">
        <v>72</v>
      </c>
      <c r="D39" s="240">
        <v>1</v>
      </c>
      <c r="E39" s="285" t="s">
        <v>72</v>
      </c>
      <c r="F39" s="240">
        <v>10</v>
      </c>
      <c r="G39" s="285">
        <v>10</v>
      </c>
      <c r="H39" s="285">
        <v>20</v>
      </c>
      <c r="I39" s="285">
        <v>20</v>
      </c>
      <c r="J39" s="240"/>
      <c r="K39" s="285">
        <v>20</v>
      </c>
      <c r="L39" s="286">
        <v>250</v>
      </c>
      <c r="M39" s="286">
        <f t="shared" si="0"/>
        <v>5000</v>
      </c>
      <c r="N39" s="287"/>
      <c r="O39" s="286">
        <f t="shared" si="18"/>
        <v>0</v>
      </c>
      <c r="P39" s="288">
        <v>10</v>
      </c>
      <c r="Q39" s="286">
        <f t="shared" si="11"/>
        <v>2500</v>
      </c>
      <c r="R39" s="288"/>
      <c r="S39" s="286"/>
      <c r="T39" s="288">
        <v>10</v>
      </c>
      <c r="U39" s="286">
        <f t="shared" si="13"/>
        <v>2500</v>
      </c>
      <c r="V39" s="242">
        <f t="shared" si="15"/>
        <v>0</v>
      </c>
      <c r="W39" s="246">
        <f t="shared" si="16"/>
        <v>0</v>
      </c>
      <c r="X39" s="290"/>
      <c r="AD39" s="291">
        <f t="shared" si="14"/>
        <v>20</v>
      </c>
      <c r="AE39" s="292">
        <f t="shared" si="5"/>
        <v>5000</v>
      </c>
    </row>
    <row r="40" spans="1:31" ht="19.5" customHeight="1">
      <c r="A40" s="283">
        <v>33</v>
      </c>
      <c r="B40" s="295" t="s">
        <v>101</v>
      </c>
      <c r="C40" s="285" t="s">
        <v>66</v>
      </c>
      <c r="D40" s="240">
        <v>1</v>
      </c>
      <c r="E40" s="285" t="s">
        <v>66</v>
      </c>
      <c r="F40" s="240"/>
      <c r="G40" s="285">
        <v>5</v>
      </c>
      <c r="H40" s="285">
        <v>3</v>
      </c>
      <c r="I40" s="285">
        <v>3</v>
      </c>
      <c r="J40" s="285"/>
      <c r="K40" s="285">
        <v>3</v>
      </c>
      <c r="L40" s="286">
        <v>1200</v>
      </c>
      <c r="M40" s="286">
        <f t="shared" si="0"/>
        <v>3600</v>
      </c>
      <c r="N40" s="287"/>
      <c r="O40" s="286">
        <f t="shared" si="18"/>
        <v>0</v>
      </c>
      <c r="P40" s="288"/>
      <c r="Q40" s="286">
        <f t="shared" si="11"/>
        <v>0</v>
      </c>
      <c r="R40" s="288">
        <v>3</v>
      </c>
      <c r="S40" s="286">
        <f aca="true" t="shared" si="19" ref="S40:S70">R40*L40</f>
        <v>3600</v>
      </c>
      <c r="T40" s="288"/>
      <c r="U40" s="286">
        <f t="shared" si="13"/>
        <v>0</v>
      </c>
      <c r="V40" s="245" t="e">
        <f>#REF!-#REF!-#REF!-#REF!-#REF!</f>
        <v>#REF!</v>
      </c>
      <c r="W40" s="289" t="e">
        <f>#REF!-#REF!-#REF!-#REF!-#REF!</f>
        <v>#REF!</v>
      </c>
      <c r="X40" s="290"/>
      <c r="AD40" s="291">
        <f t="shared" si="14"/>
        <v>3</v>
      </c>
      <c r="AE40" s="292">
        <f t="shared" si="5"/>
        <v>3600</v>
      </c>
    </row>
    <row r="41" spans="1:31" ht="19.5" customHeight="1">
      <c r="A41" s="283">
        <v>34</v>
      </c>
      <c r="B41" s="295" t="s">
        <v>102</v>
      </c>
      <c r="C41" s="285" t="s">
        <v>64</v>
      </c>
      <c r="D41" s="240">
        <v>1</v>
      </c>
      <c r="E41" s="285" t="s">
        <v>64</v>
      </c>
      <c r="F41" s="240"/>
      <c r="G41" s="285">
        <v>6</v>
      </c>
      <c r="H41" s="285">
        <v>2</v>
      </c>
      <c r="I41" s="285">
        <v>1</v>
      </c>
      <c r="J41" s="240"/>
      <c r="K41" s="285">
        <v>1</v>
      </c>
      <c r="L41" s="286">
        <v>1580</v>
      </c>
      <c r="M41" s="286">
        <f t="shared" si="0"/>
        <v>1580</v>
      </c>
      <c r="N41" s="287"/>
      <c r="O41" s="286">
        <f t="shared" si="18"/>
        <v>0</v>
      </c>
      <c r="P41" s="288"/>
      <c r="Q41" s="286">
        <f t="shared" si="11"/>
        <v>0</v>
      </c>
      <c r="R41" s="288">
        <v>1</v>
      </c>
      <c r="S41" s="286">
        <f t="shared" si="19"/>
        <v>1580</v>
      </c>
      <c r="T41" s="288"/>
      <c r="U41" s="286">
        <f t="shared" si="13"/>
        <v>0</v>
      </c>
      <c r="V41" s="245" t="e">
        <f>#REF!-#REF!-#REF!-#REF!-#REF!</f>
        <v>#REF!</v>
      </c>
      <c r="W41" s="289" t="e">
        <f>#REF!-#REF!-#REF!-#REF!-#REF!</f>
        <v>#REF!</v>
      </c>
      <c r="X41" s="290"/>
      <c r="AD41" s="291">
        <f t="shared" si="14"/>
        <v>1</v>
      </c>
      <c r="AE41" s="292">
        <f t="shared" si="5"/>
        <v>1580</v>
      </c>
    </row>
    <row r="42" spans="1:31" ht="19.5" customHeight="1">
      <c r="A42" s="283">
        <v>35</v>
      </c>
      <c r="B42" s="295" t="s">
        <v>103</v>
      </c>
      <c r="C42" s="285" t="s">
        <v>64</v>
      </c>
      <c r="D42" s="240">
        <v>1</v>
      </c>
      <c r="E42" s="285" t="s">
        <v>64</v>
      </c>
      <c r="F42" s="240"/>
      <c r="G42" s="285">
        <v>6</v>
      </c>
      <c r="H42" s="285">
        <v>1</v>
      </c>
      <c r="I42" s="285">
        <v>1</v>
      </c>
      <c r="J42" s="285"/>
      <c r="K42" s="285">
        <v>1</v>
      </c>
      <c r="L42" s="286">
        <v>1980</v>
      </c>
      <c r="M42" s="286">
        <f t="shared" si="0"/>
        <v>1980</v>
      </c>
      <c r="N42" s="287"/>
      <c r="O42" s="286"/>
      <c r="P42" s="288"/>
      <c r="Q42" s="286">
        <f t="shared" si="11"/>
        <v>0</v>
      </c>
      <c r="R42" s="288">
        <v>1</v>
      </c>
      <c r="S42" s="286">
        <f t="shared" si="19"/>
        <v>1980</v>
      </c>
      <c r="T42" s="288"/>
      <c r="U42" s="286">
        <f t="shared" si="13"/>
        <v>0</v>
      </c>
      <c r="V42" s="245">
        <f aca="true" t="shared" si="20" ref="V42:V68">K39-N39-P39-R39-T39</f>
        <v>0</v>
      </c>
      <c r="W42" s="289">
        <f aca="true" t="shared" si="21" ref="W42:W68">M39-O39-Q39-S39-U39</f>
        <v>0</v>
      </c>
      <c r="X42" s="290"/>
      <c r="AD42" s="291">
        <f t="shared" si="14"/>
        <v>1</v>
      </c>
      <c r="AE42" s="292">
        <f t="shared" si="5"/>
        <v>1980</v>
      </c>
    </row>
    <row r="43" spans="1:31" ht="19.5" customHeight="1">
      <c r="A43" s="283">
        <v>36</v>
      </c>
      <c r="B43" s="295" t="s">
        <v>104</v>
      </c>
      <c r="C43" s="240" t="s">
        <v>64</v>
      </c>
      <c r="D43" s="240">
        <v>1</v>
      </c>
      <c r="E43" s="240" t="s">
        <v>64</v>
      </c>
      <c r="F43" s="240">
        <v>3</v>
      </c>
      <c r="G43" s="285">
        <v>2</v>
      </c>
      <c r="H43" s="285">
        <v>1</v>
      </c>
      <c r="I43" s="285">
        <v>1</v>
      </c>
      <c r="J43" s="240"/>
      <c r="K43" s="285">
        <v>1</v>
      </c>
      <c r="L43" s="286">
        <v>3500</v>
      </c>
      <c r="M43" s="286">
        <f t="shared" si="0"/>
        <v>3500</v>
      </c>
      <c r="N43" s="287"/>
      <c r="O43" s="286">
        <f>N43*L43</f>
        <v>0</v>
      </c>
      <c r="P43" s="288"/>
      <c r="Q43" s="286"/>
      <c r="R43" s="288">
        <v>1</v>
      </c>
      <c r="S43" s="286">
        <f t="shared" si="19"/>
        <v>3500</v>
      </c>
      <c r="T43" s="288"/>
      <c r="U43" s="286">
        <f t="shared" si="13"/>
        <v>0</v>
      </c>
      <c r="V43" s="245">
        <f t="shared" si="20"/>
        <v>0</v>
      </c>
      <c r="W43" s="289">
        <f t="shared" si="21"/>
        <v>0</v>
      </c>
      <c r="X43" s="290"/>
      <c r="AD43" s="291">
        <f t="shared" si="14"/>
        <v>1</v>
      </c>
      <c r="AE43" s="292">
        <f t="shared" si="5"/>
        <v>3500</v>
      </c>
    </row>
    <row r="44" spans="1:31" ht="19.5" customHeight="1">
      <c r="A44" s="283">
        <v>37</v>
      </c>
      <c r="B44" s="295" t="s">
        <v>105</v>
      </c>
      <c r="C44" s="285" t="s">
        <v>84</v>
      </c>
      <c r="D44" s="240">
        <v>1</v>
      </c>
      <c r="E44" s="285" t="s">
        <v>84</v>
      </c>
      <c r="F44" s="240">
        <v>5</v>
      </c>
      <c r="G44" s="285">
        <v>12</v>
      </c>
      <c r="H44" s="285">
        <v>8</v>
      </c>
      <c r="I44" s="285">
        <v>1</v>
      </c>
      <c r="J44" s="285"/>
      <c r="K44" s="285">
        <v>1</v>
      </c>
      <c r="L44" s="286">
        <v>400</v>
      </c>
      <c r="M44" s="286">
        <f t="shared" si="0"/>
        <v>400</v>
      </c>
      <c r="N44" s="287"/>
      <c r="O44" s="286"/>
      <c r="P44" s="288"/>
      <c r="Q44" s="286">
        <f aca="true" t="shared" si="22" ref="Q44:Q66">P44*L44</f>
        <v>0</v>
      </c>
      <c r="R44" s="288">
        <v>1</v>
      </c>
      <c r="S44" s="286">
        <f t="shared" si="19"/>
        <v>400</v>
      </c>
      <c r="T44" s="288"/>
      <c r="U44" s="286">
        <f t="shared" si="13"/>
        <v>0</v>
      </c>
      <c r="V44" s="245">
        <f t="shared" si="20"/>
        <v>0</v>
      </c>
      <c r="W44" s="289">
        <f t="shared" si="21"/>
        <v>0</v>
      </c>
      <c r="X44" s="290"/>
      <c r="AD44" s="291">
        <f t="shared" si="14"/>
        <v>1</v>
      </c>
      <c r="AE44" s="292">
        <f t="shared" si="5"/>
        <v>400</v>
      </c>
    </row>
    <row r="45" spans="1:31" ht="19.5" customHeight="1">
      <c r="A45" s="283">
        <v>38</v>
      </c>
      <c r="B45" s="295" t="s">
        <v>106</v>
      </c>
      <c r="C45" s="285" t="s">
        <v>66</v>
      </c>
      <c r="D45" s="240">
        <v>1</v>
      </c>
      <c r="E45" s="285" t="s">
        <v>66</v>
      </c>
      <c r="F45" s="240"/>
      <c r="G45" s="240"/>
      <c r="H45" s="240">
        <v>4</v>
      </c>
      <c r="I45" s="285">
        <v>4</v>
      </c>
      <c r="J45" s="240"/>
      <c r="K45" s="285">
        <v>4</v>
      </c>
      <c r="L45" s="286">
        <v>400</v>
      </c>
      <c r="M45" s="286">
        <f t="shared" si="0"/>
        <v>1600</v>
      </c>
      <c r="N45" s="287"/>
      <c r="O45" s="286">
        <f>N45*L45</f>
        <v>0</v>
      </c>
      <c r="P45" s="288"/>
      <c r="Q45" s="286">
        <f t="shared" si="22"/>
        <v>0</v>
      </c>
      <c r="R45" s="288">
        <v>2</v>
      </c>
      <c r="S45" s="286">
        <f t="shared" si="19"/>
        <v>800</v>
      </c>
      <c r="T45" s="288">
        <v>2</v>
      </c>
      <c r="U45" s="286">
        <f t="shared" si="13"/>
        <v>800</v>
      </c>
      <c r="V45" s="245">
        <f t="shared" si="20"/>
        <v>0</v>
      </c>
      <c r="W45" s="289">
        <f t="shared" si="21"/>
        <v>0</v>
      </c>
      <c r="X45" s="290"/>
      <c r="AD45" s="291">
        <f t="shared" si="14"/>
        <v>4</v>
      </c>
      <c r="AE45" s="292">
        <f t="shared" si="5"/>
        <v>1600</v>
      </c>
    </row>
    <row r="46" spans="1:31" ht="19.5" customHeight="1">
      <c r="A46" s="283">
        <v>39</v>
      </c>
      <c r="B46" s="308" t="s">
        <v>107</v>
      </c>
      <c r="C46" s="240" t="s">
        <v>84</v>
      </c>
      <c r="D46" s="240">
        <v>1</v>
      </c>
      <c r="E46" s="240" t="s">
        <v>84</v>
      </c>
      <c r="F46" s="240">
        <v>12</v>
      </c>
      <c r="G46" s="285">
        <v>12</v>
      </c>
      <c r="H46" s="285">
        <v>20</v>
      </c>
      <c r="I46" s="240">
        <v>20</v>
      </c>
      <c r="J46" s="285"/>
      <c r="K46" s="240">
        <v>20</v>
      </c>
      <c r="L46" s="309">
        <v>470</v>
      </c>
      <c r="M46" s="286">
        <f t="shared" si="0"/>
        <v>9400</v>
      </c>
      <c r="N46" s="310"/>
      <c r="O46" s="286">
        <f>N46*L46</f>
        <v>0</v>
      </c>
      <c r="P46" s="306">
        <v>10</v>
      </c>
      <c r="Q46" s="286">
        <f t="shared" si="22"/>
        <v>4700</v>
      </c>
      <c r="R46" s="306">
        <v>10</v>
      </c>
      <c r="S46" s="286">
        <f t="shared" si="19"/>
        <v>4700</v>
      </c>
      <c r="T46" s="306"/>
      <c r="U46" s="286">
        <f t="shared" si="13"/>
        <v>0</v>
      </c>
      <c r="V46" s="245">
        <f t="shared" si="20"/>
        <v>0</v>
      </c>
      <c r="W46" s="289">
        <f t="shared" si="21"/>
        <v>0</v>
      </c>
      <c r="X46" s="290"/>
      <c r="AD46" s="291">
        <f t="shared" si="14"/>
        <v>20</v>
      </c>
      <c r="AE46" s="292">
        <f t="shared" si="5"/>
        <v>9400</v>
      </c>
    </row>
    <row r="47" spans="1:31" ht="19.5" customHeight="1">
      <c r="A47" s="283">
        <v>40</v>
      </c>
      <c r="B47" s="308" t="s">
        <v>108</v>
      </c>
      <c r="C47" s="240" t="s">
        <v>64</v>
      </c>
      <c r="D47" s="240">
        <v>1</v>
      </c>
      <c r="E47" s="240" t="s">
        <v>64</v>
      </c>
      <c r="F47" s="240">
        <v>3</v>
      </c>
      <c r="G47" s="285">
        <v>12</v>
      </c>
      <c r="H47" s="285">
        <v>20</v>
      </c>
      <c r="I47" s="240">
        <v>25</v>
      </c>
      <c r="J47" s="240"/>
      <c r="K47" s="240">
        <v>25</v>
      </c>
      <c r="L47" s="309">
        <v>1340</v>
      </c>
      <c r="M47" s="286">
        <f t="shared" si="0"/>
        <v>33500</v>
      </c>
      <c r="N47" s="310">
        <v>10</v>
      </c>
      <c r="O47" s="286">
        <f>N47*L47</f>
        <v>13400</v>
      </c>
      <c r="P47" s="306">
        <v>10</v>
      </c>
      <c r="Q47" s="286">
        <f t="shared" si="22"/>
        <v>13400</v>
      </c>
      <c r="R47" s="306">
        <v>5</v>
      </c>
      <c r="S47" s="286">
        <f t="shared" si="19"/>
        <v>6700</v>
      </c>
      <c r="T47" s="306"/>
      <c r="U47" s="286">
        <f t="shared" si="13"/>
        <v>0</v>
      </c>
      <c r="V47" s="245">
        <f t="shared" si="20"/>
        <v>0</v>
      </c>
      <c r="W47" s="289">
        <f t="shared" si="21"/>
        <v>0</v>
      </c>
      <c r="X47" s="290"/>
      <c r="AD47" s="291">
        <f t="shared" si="14"/>
        <v>25</v>
      </c>
      <c r="AE47" s="292">
        <f t="shared" si="5"/>
        <v>33500</v>
      </c>
    </row>
    <row r="48" spans="1:31" ht="19.5" customHeight="1">
      <c r="A48" s="283">
        <v>41</v>
      </c>
      <c r="B48" s="295" t="s">
        <v>109</v>
      </c>
      <c r="C48" s="285" t="s">
        <v>64</v>
      </c>
      <c r="D48" s="240">
        <v>1</v>
      </c>
      <c r="E48" s="285" t="s">
        <v>64</v>
      </c>
      <c r="F48" s="240">
        <v>12</v>
      </c>
      <c r="G48" s="285">
        <v>12</v>
      </c>
      <c r="H48" s="285">
        <v>4</v>
      </c>
      <c r="I48" s="285">
        <v>2</v>
      </c>
      <c r="J48" s="285"/>
      <c r="K48" s="285">
        <v>2</v>
      </c>
      <c r="L48" s="286">
        <v>400</v>
      </c>
      <c r="M48" s="286">
        <f t="shared" si="0"/>
        <v>800</v>
      </c>
      <c r="N48" s="287"/>
      <c r="O48" s="286">
        <f>N48*L48</f>
        <v>0</v>
      </c>
      <c r="P48" s="288">
        <v>2</v>
      </c>
      <c r="Q48" s="286">
        <f t="shared" si="22"/>
        <v>800</v>
      </c>
      <c r="R48" s="288"/>
      <c r="S48" s="286">
        <f t="shared" si="19"/>
        <v>0</v>
      </c>
      <c r="T48" s="288"/>
      <c r="U48" s="286">
        <f t="shared" si="13"/>
        <v>0</v>
      </c>
      <c r="V48" s="245">
        <f t="shared" si="20"/>
        <v>0</v>
      </c>
      <c r="W48" s="289">
        <f t="shared" si="21"/>
        <v>0</v>
      </c>
      <c r="X48" s="290"/>
      <c r="AD48" s="291">
        <f t="shared" si="14"/>
        <v>2</v>
      </c>
      <c r="AE48" s="292">
        <f t="shared" si="5"/>
        <v>800</v>
      </c>
    </row>
    <row r="49" spans="1:24" s="276" customFormat="1" ht="28.5" customHeight="1">
      <c r="A49" s="412" t="s">
        <v>209</v>
      </c>
      <c r="B49" s="412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</row>
    <row r="50" spans="1:24" s="226" customFormat="1" ht="32.25" customHeight="1">
      <c r="A50" s="405" t="s">
        <v>0</v>
      </c>
      <c r="B50" s="406" t="s">
        <v>59</v>
      </c>
      <c r="C50" s="407" t="s">
        <v>41</v>
      </c>
      <c r="D50" s="409" t="s">
        <v>1</v>
      </c>
      <c r="E50" s="410" t="s">
        <v>42</v>
      </c>
      <c r="F50" s="409" t="s">
        <v>43</v>
      </c>
      <c r="G50" s="409"/>
      <c r="H50" s="409"/>
      <c r="I50" s="400" t="s">
        <v>55</v>
      </c>
      <c r="J50" s="400" t="s">
        <v>44</v>
      </c>
      <c r="K50" s="400" t="s">
        <v>60</v>
      </c>
      <c r="L50" s="402" t="s">
        <v>3</v>
      </c>
      <c r="M50" s="404" t="s">
        <v>4</v>
      </c>
      <c r="N50" s="399" t="s">
        <v>5</v>
      </c>
      <c r="O50" s="399"/>
      <c r="P50" s="399" t="s">
        <v>7</v>
      </c>
      <c r="Q50" s="399"/>
      <c r="R50" s="399" t="s">
        <v>61</v>
      </c>
      <c r="S50" s="399"/>
      <c r="T50" s="399" t="s">
        <v>9</v>
      </c>
      <c r="U50" s="399"/>
      <c r="V50" s="399" t="s">
        <v>32</v>
      </c>
      <c r="W50" s="399"/>
      <c r="X50" s="399" t="s">
        <v>62</v>
      </c>
    </row>
    <row r="51" spans="1:24" s="226" customFormat="1" ht="22.5" customHeight="1">
      <c r="A51" s="405"/>
      <c r="B51" s="406"/>
      <c r="C51" s="408"/>
      <c r="D51" s="409"/>
      <c r="E51" s="411"/>
      <c r="F51" s="227">
        <v>2562</v>
      </c>
      <c r="G51" s="227">
        <v>2563</v>
      </c>
      <c r="H51" s="227">
        <v>2564</v>
      </c>
      <c r="I51" s="401"/>
      <c r="J51" s="401"/>
      <c r="K51" s="401"/>
      <c r="L51" s="403"/>
      <c r="M51" s="404"/>
      <c r="N51" s="228" t="s">
        <v>2</v>
      </c>
      <c r="O51" s="229" t="s">
        <v>6</v>
      </c>
      <c r="P51" s="228" t="s">
        <v>2</v>
      </c>
      <c r="Q51" s="229" t="s">
        <v>6</v>
      </c>
      <c r="R51" s="228" t="s">
        <v>2</v>
      </c>
      <c r="S51" s="229" t="s">
        <v>6</v>
      </c>
      <c r="T51" s="228" t="s">
        <v>2</v>
      </c>
      <c r="U51" s="229" t="s">
        <v>6</v>
      </c>
      <c r="V51" s="228" t="s">
        <v>2</v>
      </c>
      <c r="W51" s="229" t="s">
        <v>6</v>
      </c>
      <c r="X51" s="399"/>
    </row>
    <row r="52" spans="1:31" ht="19.5" customHeight="1">
      <c r="A52" s="283">
        <v>42</v>
      </c>
      <c r="B52" s="295" t="s">
        <v>110</v>
      </c>
      <c r="C52" s="285" t="s">
        <v>64</v>
      </c>
      <c r="D52" s="240">
        <v>1</v>
      </c>
      <c r="E52" s="285" t="s">
        <v>64</v>
      </c>
      <c r="F52" s="240"/>
      <c r="G52" s="285">
        <v>1</v>
      </c>
      <c r="H52" s="285">
        <v>2</v>
      </c>
      <c r="I52" s="285">
        <v>4</v>
      </c>
      <c r="J52" s="240"/>
      <c r="K52" s="285">
        <v>4</v>
      </c>
      <c r="L52" s="286">
        <v>2500</v>
      </c>
      <c r="M52" s="286">
        <f t="shared" si="0"/>
        <v>10000</v>
      </c>
      <c r="N52" s="287"/>
      <c r="O52" s="286"/>
      <c r="P52" s="288">
        <v>2</v>
      </c>
      <c r="Q52" s="286">
        <f t="shared" si="22"/>
        <v>5000</v>
      </c>
      <c r="R52" s="288"/>
      <c r="S52" s="286">
        <f t="shared" si="19"/>
        <v>0</v>
      </c>
      <c r="T52" s="288">
        <v>2</v>
      </c>
      <c r="U52" s="286">
        <f t="shared" si="13"/>
        <v>5000</v>
      </c>
      <c r="V52" s="245">
        <f>K46-N46-P46-R46-T46</f>
        <v>0</v>
      </c>
      <c r="W52" s="289">
        <f>M46-O46-Q46-S46-U46</f>
        <v>0</v>
      </c>
      <c r="X52" s="290"/>
      <c r="AD52" s="291">
        <f aca="true" t="shared" si="23" ref="AD52:AD72">N52+P52+R52+T52</f>
        <v>4</v>
      </c>
      <c r="AE52" s="292">
        <f t="shared" si="5"/>
        <v>10000</v>
      </c>
    </row>
    <row r="53" spans="1:31" ht="19.5" customHeight="1">
      <c r="A53" s="283">
        <v>43</v>
      </c>
      <c r="B53" s="293" t="s">
        <v>111</v>
      </c>
      <c r="C53" s="285" t="s">
        <v>64</v>
      </c>
      <c r="D53" s="240">
        <v>1</v>
      </c>
      <c r="E53" s="285" t="s">
        <v>64</v>
      </c>
      <c r="F53" s="240">
        <v>4</v>
      </c>
      <c r="G53" s="285">
        <v>4</v>
      </c>
      <c r="H53" s="285">
        <v>4</v>
      </c>
      <c r="I53" s="285">
        <v>4</v>
      </c>
      <c r="J53" s="285"/>
      <c r="K53" s="285">
        <v>4</v>
      </c>
      <c r="L53" s="286">
        <v>2400</v>
      </c>
      <c r="M53" s="286">
        <f t="shared" si="0"/>
        <v>9600</v>
      </c>
      <c r="N53" s="287">
        <v>2</v>
      </c>
      <c r="O53" s="286">
        <f aca="true" t="shared" si="24" ref="O53:O62">N53*L53</f>
        <v>4800</v>
      </c>
      <c r="P53" s="288"/>
      <c r="Q53" s="286">
        <f t="shared" si="22"/>
        <v>0</v>
      </c>
      <c r="R53" s="288">
        <v>2</v>
      </c>
      <c r="S53" s="286">
        <f t="shared" si="19"/>
        <v>4800</v>
      </c>
      <c r="T53" s="288"/>
      <c r="U53" s="286">
        <f t="shared" si="13"/>
        <v>0</v>
      </c>
      <c r="V53" s="245">
        <f>K47-N47-P47-R47-T47</f>
        <v>0</v>
      </c>
      <c r="W53" s="289">
        <f>M47-O47-Q47-S47-U47</f>
        <v>0</v>
      </c>
      <c r="X53" s="290"/>
      <c r="AD53" s="291">
        <f t="shared" si="23"/>
        <v>4</v>
      </c>
      <c r="AE53" s="292">
        <f t="shared" si="5"/>
        <v>9600</v>
      </c>
    </row>
    <row r="54" spans="1:31" ht="19.5" customHeight="1">
      <c r="A54" s="283">
        <v>44</v>
      </c>
      <c r="B54" s="295" t="s">
        <v>112</v>
      </c>
      <c r="C54" s="285" t="s">
        <v>10</v>
      </c>
      <c r="D54" s="240">
        <v>1</v>
      </c>
      <c r="E54" s="285" t="s">
        <v>10</v>
      </c>
      <c r="F54" s="240"/>
      <c r="G54" s="285">
        <v>4</v>
      </c>
      <c r="H54" s="285">
        <v>4</v>
      </c>
      <c r="I54" s="285">
        <v>2</v>
      </c>
      <c r="J54" s="240"/>
      <c r="K54" s="285">
        <v>2</v>
      </c>
      <c r="L54" s="286">
        <v>500</v>
      </c>
      <c r="M54" s="286">
        <f t="shared" si="0"/>
        <v>1000</v>
      </c>
      <c r="N54" s="287"/>
      <c r="O54" s="286">
        <f t="shared" si="24"/>
        <v>0</v>
      </c>
      <c r="P54" s="288"/>
      <c r="Q54" s="286">
        <f t="shared" si="22"/>
        <v>0</v>
      </c>
      <c r="R54" s="288">
        <v>2</v>
      </c>
      <c r="S54" s="286">
        <f t="shared" si="19"/>
        <v>1000</v>
      </c>
      <c r="T54" s="288"/>
      <c r="U54" s="286">
        <f t="shared" si="13"/>
        <v>0</v>
      </c>
      <c r="V54" s="245">
        <f>K48-N48-P48-R48-T48</f>
        <v>0</v>
      </c>
      <c r="W54" s="289">
        <f>M48-O48-Q48-S48-U48</f>
        <v>0</v>
      </c>
      <c r="X54" s="290"/>
      <c r="AD54" s="291">
        <f t="shared" si="23"/>
        <v>2</v>
      </c>
      <c r="AE54" s="292">
        <f t="shared" si="5"/>
        <v>1000</v>
      </c>
    </row>
    <row r="55" spans="1:31" ht="19.5" customHeight="1">
      <c r="A55" s="283">
        <v>45</v>
      </c>
      <c r="B55" s="295" t="s">
        <v>113</v>
      </c>
      <c r="C55" s="285" t="s">
        <v>79</v>
      </c>
      <c r="D55" s="240">
        <v>1</v>
      </c>
      <c r="E55" s="285" t="s">
        <v>79</v>
      </c>
      <c r="F55" s="240">
        <v>10</v>
      </c>
      <c r="G55" s="285">
        <v>10</v>
      </c>
      <c r="H55" s="285">
        <v>4</v>
      </c>
      <c r="I55" s="285">
        <v>4</v>
      </c>
      <c r="J55" s="285"/>
      <c r="K55" s="285">
        <v>4</v>
      </c>
      <c r="L55" s="286">
        <v>370</v>
      </c>
      <c r="M55" s="286">
        <f t="shared" si="0"/>
        <v>1480</v>
      </c>
      <c r="N55" s="287"/>
      <c r="O55" s="286">
        <f t="shared" si="24"/>
        <v>0</v>
      </c>
      <c r="P55" s="288">
        <v>2</v>
      </c>
      <c r="Q55" s="286">
        <f t="shared" si="22"/>
        <v>740</v>
      </c>
      <c r="R55" s="288"/>
      <c r="S55" s="286">
        <f t="shared" si="19"/>
        <v>0</v>
      </c>
      <c r="T55" s="288">
        <v>2</v>
      </c>
      <c r="U55" s="286">
        <f t="shared" si="13"/>
        <v>740</v>
      </c>
      <c r="V55" s="245">
        <f t="shared" si="20"/>
        <v>0</v>
      </c>
      <c r="W55" s="289">
        <f t="shared" si="21"/>
        <v>0</v>
      </c>
      <c r="X55" s="290"/>
      <c r="AD55" s="291">
        <f t="shared" si="23"/>
        <v>4</v>
      </c>
      <c r="AE55" s="292">
        <f t="shared" si="5"/>
        <v>1480</v>
      </c>
    </row>
    <row r="56" spans="1:31" ht="19.5" customHeight="1">
      <c r="A56" s="283">
        <v>46</v>
      </c>
      <c r="B56" s="295" t="s">
        <v>187</v>
      </c>
      <c r="C56" s="285" t="s">
        <v>79</v>
      </c>
      <c r="D56" s="240">
        <v>1</v>
      </c>
      <c r="E56" s="285" t="s">
        <v>79</v>
      </c>
      <c r="F56" s="240">
        <v>4</v>
      </c>
      <c r="G56" s="285">
        <v>4</v>
      </c>
      <c r="H56" s="285">
        <v>2</v>
      </c>
      <c r="I56" s="285">
        <v>4</v>
      </c>
      <c r="J56" s="240"/>
      <c r="K56" s="285">
        <v>4</v>
      </c>
      <c r="L56" s="286">
        <v>490</v>
      </c>
      <c r="M56" s="286">
        <f t="shared" si="0"/>
        <v>1960</v>
      </c>
      <c r="N56" s="287"/>
      <c r="O56" s="286">
        <f t="shared" si="24"/>
        <v>0</v>
      </c>
      <c r="P56" s="288">
        <v>4</v>
      </c>
      <c r="Q56" s="286">
        <f t="shared" si="22"/>
        <v>1960</v>
      </c>
      <c r="R56" s="288"/>
      <c r="S56" s="286">
        <f t="shared" si="19"/>
        <v>0</v>
      </c>
      <c r="T56" s="288"/>
      <c r="U56" s="286">
        <f t="shared" si="13"/>
        <v>0</v>
      </c>
      <c r="V56" s="245">
        <f t="shared" si="20"/>
        <v>0</v>
      </c>
      <c r="W56" s="289">
        <f t="shared" si="21"/>
        <v>0</v>
      </c>
      <c r="X56" s="290"/>
      <c r="AC56" s="250" t="s">
        <v>188</v>
      </c>
      <c r="AD56" s="291">
        <f t="shared" si="23"/>
        <v>4</v>
      </c>
      <c r="AE56" s="292">
        <f t="shared" si="5"/>
        <v>1960</v>
      </c>
    </row>
    <row r="57" spans="1:31" ht="19.5" customHeight="1">
      <c r="A57" s="283">
        <v>47</v>
      </c>
      <c r="B57" s="295" t="s">
        <v>114</v>
      </c>
      <c r="C57" s="285" t="s">
        <v>79</v>
      </c>
      <c r="D57" s="240">
        <v>1</v>
      </c>
      <c r="E57" s="285" t="s">
        <v>79</v>
      </c>
      <c r="F57" s="240">
        <v>5</v>
      </c>
      <c r="G57" s="285">
        <v>5</v>
      </c>
      <c r="H57" s="285">
        <v>2</v>
      </c>
      <c r="I57" s="285">
        <v>4</v>
      </c>
      <c r="J57" s="285"/>
      <c r="K57" s="285">
        <v>4</v>
      </c>
      <c r="L57" s="286">
        <v>350</v>
      </c>
      <c r="M57" s="286">
        <f t="shared" si="0"/>
        <v>1400</v>
      </c>
      <c r="N57" s="287">
        <v>2</v>
      </c>
      <c r="O57" s="286">
        <f t="shared" si="24"/>
        <v>700</v>
      </c>
      <c r="P57" s="288"/>
      <c r="Q57" s="286">
        <f t="shared" si="22"/>
        <v>0</v>
      </c>
      <c r="R57" s="288">
        <v>2</v>
      </c>
      <c r="S57" s="286">
        <f t="shared" si="19"/>
        <v>700</v>
      </c>
      <c r="T57" s="288"/>
      <c r="U57" s="286">
        <f t="shared" si="13"/>
        <v>0</v>
      </c>
      <c r="V57" s="245">
        <f t="shared" si="20"/>
        <v>0</v>
      </c>
      <c r="W57" s="289">
        <f t="shared" si="21"/>
        <v>0</v>
      </c>
      <c r="X57" s="290"/>
      <c r="AD57" s="291">
        <f t="shared" si="23"/>
        <v>4</v>
      </c>
      <c r="AE57" s="292">
        <f t="shared" si="5"/>
        <v>1400</v>
      </c>
    </row>
    <row r="58" spans="1:31" ht="19.5" customHeight="1">
      <c r="A58" s="283">
        <v>48</v>
      </c>
      <c r="B58" s="295" t="s">
        <v>115</v>
      </c>
      <c r="C58" s="285" t="s">
        <v>79</v>
      </c>
      <c r="D58" s="240">
        <v>1</v>
      </c>
      <c r="E58" s="285" t="s">
        <v>79</v>
      </c>
      <c r="F58" s="240">
        <v>1</v>
      </c>
      <c r="G58" s="285">
        <v>2</v>
      </c>
      <c r="H58" s="285">
        <v>5</v>
      </c>
      <c r="I58" s="285">
        <v>2</v>
      </c>
      <c r="J58" s="240"/>
      <c r="K58" s="285">
        <v>2</v>
      </c>
      <c r="L58" s="286">
        <v>1870</v>
      </c>
      <c r="M58" s="286">
        <f t="shared" si="0"/>
        <v>3740</v>
      </c>
      <c r="N58" s="287"/>
      <c r="O58" s="286">
        <f t="shared" si="24"/>
        <v>0</v>
      </c>
      <c r="P58" s="288">
        <v>1</v>
      </c>
      <c r="Q58" s="286">
        <f t="shared" si="22"/>
        <v>1870</v>
      </c>
      <c r="R58" s="288"/>
      <c r="S58" s="286">
        <f t="shared" si="19"/>
        <v>0</v>
      </c>
      <c r="T58" s="288">
        <v>1</v>
      </c>
      <c r="U58" s="286">
        <f t="shared" si="13"/>
        <v>1870</v>
      </c>
      <c r="V58" s="245">
        <f t="shared" si="20"/>
        <v>0</v>
      </c>
      <c r="W58" s="289">
        <f t="shared" si="21"/>
        <v>0</v>
      </c>
      <c r="X58" s="290"/>
      <c r="AD58" s="291">
        <f t="shared" si="23"/>
        <v>2</v>
      </c>
      <c r="AE58" s="292">
        <f t="shared" si="5"/>
        <v>3740</v>
      </c>
    </row>
    <row r="59" spans="1:31" ht="19.5" customHeight="1">
      <c r="A59" s="283">
        <v>49</v>
      </c>
      <c r="B59" s="295" t="s">
        <v>116</v>
      </c>
      <c r="C59" s="285" t="s">
        <v>64</v>
      </c>
      <c r="D59" s="240">
        <v>1</v>
      </c>
      <c r="E59" s="285" t="s">
        <v>64</v>
      </c>
      <c r="F59" s="240">
        <v>5</v>
      </c>
      <c r="G59" s="285">
        <v>5</v>
      </c>
      <c r="H59" s="285">
        <v>4</v>
      </c>
      <c r="I59" s="285">
        <v>2</v>
      </c>
      <c r="J59" s="285"/>
      <c r="K59" s="285">
        <v>2</v>
      </c>
      <c r="L59" s="286">
        <v>1500</v>
      </c>
      <c r="M59" s="286">
        <f t="shared" si="0"/>
        <v>3000</v>
      </c>
      <c r="N59" s="287"/>
      <c r="O59" s="286">
        <f t="shared" si="24"/>
        <v>0</v>
      </c>
      <c r="P59" s="288">
        <v>1</v>
      </c>
      <c r="Q59" s="286">
        <f t="shared" si="22"/>
        <v>1500</v>
      </c>
      <c r="R59" s="288"/>
      <c r="S59" s="286">
        <f t="shared" si="19"/>
        <v>0</v>
      </c>
      <c r="T59" s="288">
        <v>1</v>
      </c>
      <c r="U59" s="286">
        <f t="shared" si="13"/>
        <v>1500</v>
      </c>
      <c r="V59" s="245">
        <f t="shared" si="20"/>
        <v>0</v>
      </c>
      <c r="W59" s="289">
        <f t="shared" si="21"/>
        <v>0</v>
      </c>
      <c r="X59" s="290"/>
      <c r="AD59" s="291">
        <f t="shared" si="23"/>
        <v>2</v>
      </c>
      <c r="AE59" s="292">
        <f t="shared" si="5"/>
        <v>3000</v>
      </c>
    </row>
    <row r="60" spans="1:31" ht="19.5" customHeight="1">
      <c r="A60" s="283">
        <v>50</v>
      </c>
      <c r="B60" s="295" t="s">
        <v>117</v>
      </c>
      <c r="C60" s="285" t="s">
        <v>79</v>
      </c>
      <c r="D60" s="240">
        <v>1</v>
      </c>
      <c r="E60" s="285" t="s">
        <v>79</v>
      </c>
      <c r="F60" s="240">
        <v>2</v>
      </c>
      <c r="G60" s="285">
        <v>2</v>
      </c>
      <c r="H60" s="285">
        <v>2</v>
      </c>
      <c r="I60" s="285">
        <v>5</v>
      </c>
      <c r="J60" s="240"/>
      <c r="K60" s="285">
        <v>5</v>
      </c>
      <c r="L60" s="286">
        <v>350</v>
      </c>
      <c r="M60" s="286">
        <f t="shared" si="0"/>
        <v>1750</v>
      </c>
      <c r="N60" s="287"/>
      <c r="O60" s="286">
        <f t="shared" si="24"/>
        <v>0</v>
      </c>
      <c r="P60" s="288"/>
      <c r="Q60" s="286">
        <f t="shared" si="22"/>
        <v>0</v>
      </c>
      <c r="R60" s="288">
        <v>5</v>
      </c>
      <c r="S60" s="286">
        <f t="shared" si="19"/>
        <v>1750</v>
      </c>
      <c r="T60" s="288"/>
      <c r="U60" s="286">
        <f t="shared" si="13"/>
        <v>0</v>
      </c>
      <c r="V60" s="245">
        <f t="shared" si="20"/>
        <v>0</v>
      </c>
      <c r="W60" s="289">
        <f t="shared" si="21"/>
        <v>0</v>
      </c>
      <c r="X60" s="290"/>
      <c r="AD60" s="291">
        <f t="shared" si="23"/>
        <v>5</v>
      </c>
      <c r="AE60" s="292">
        <f t="shared" si="5"/>
        <v>1750</v>
      </c>
    </row>
    <row r="61" spans="1:31" ht="19.5" customHeight="1">
      <c r="A61" s="283">
        <v>51</v>
      </c>
      <c r="B61" s="295" t="s">
        <v>118</v>
      </c>
      <c r="C61" s="285" t="s">
        <v>79</v>
      </c>
      <c r="D61" s="240">
        <v>1</v>
      </c>
      <c r="E61" s="285" t="s">
        <v>79</v>
      </c>
      <c r="F61" s="240">
        <v>20</v>
      </c>
      <c r="G61" s="285">
        <v>20</v>
      </c>
      <c r="H61" s="285">
        <v>5</v>
      </c>
      <c r="I61" s="285">
        <v>4</v>
      </c>
      <c r="J61" s="285"/>
      <c r="K61" s="285">
        <v>4</v>
      </c>
      <c r="L61" s="286">
        <v>400</v>
      </c>
      <c r="M61" s="286">
        <f t="shared" si="0"/>
        <v>1600</v>
      </c>
      <c r="N61" s="287"/>
      <c r="O61" s="286">
        <f t="shared" si="24"/>
        <v>0</v>
      </c>
      <c r="P61" s="288">
        <v>2</v>
      </c>
      <c r="Q61" s="286">
        <f t="shared" si="22"/>
        <v>800</v>
      </c>
      <c r="R61" s="288"/>
      <c r="S61" s="286">
        <f t="shared" si="19"/>
        <v>0</v>
      </c>
      <c r="T61" s="288">
        <v>2</v>
      </c>
      <c r="U61" s="286">
        <f t="shared" si="13"/>
        <v>800</v>
      </c>
      <c r="V61" s="245">
        <f t="shared" si="20"/>
        <v>0</v>
      </c>
      <c r="W61" s="289">
        <f t="shared" si="21"/>
        <v>0</v>
      </c>
      <c r="X61" s="290"/>
      <c r="AD61" s="291">
        <f t="shared" si="23"/>
        <v>4</v>
      </c>
      <c r="AE61" s="292">
        <f t="shared" si="5"/>
        <v>1600</v>
      </c>
    </row>
    <row r="62" spans="1:31" ht="19.5" customHeight="1">
      <c r="A62" s="283">
        <v>52</v>
      </c>
      <c r="B62" s="295" t="s">
        <v>119</v>
      </c>
      <c r="C62" s="285" t="s">
        <v>64</v>
      </c>
      <c r="D62" s="240">
        <v>1</v>
      </c>
      <c r="E62" s="285" t="s">
        <v>64</v>
      </c>
      <c r="F62" s="240">
        <v>5</v>
      </c>
      <c r="G62" s="285">
        <v>5</v>
      </c>
      <c r="H62" s="285">
        <v>4</v>
      </c>
      <c r="I62" s="285">
        <v>2</v>
      </c>
      <c r="J62" s="240"/>
      <c r="K62" s="285">
        <v>2</v>
      </c>
      <c r="L62" s="286">
        <v>960</v>
      </c>
      <c r="M62" s="286">
        <f t="shared" si="0"/>
        <v>1920</v>
      </c>
      <c r="N62" s="287"/>
      <c r="O62" s="286">
        <f t="shared" si="24"/>
        <v>0</v>
      </c>
      <c r="P62" s="288">
        <v>2</v>
      </c>
      <c r="Q62" s="286">
        <f t="shared" si="22"/>
        <v>1920</v>
      </c>
      <c r="R62" s="288"/>
      <c r="S62" s="286">
        <f t="shared" si="19"/>
        <v>0</v>
      </c>
      <c r="T62" s="288"/>
      <c r="U62" s="286">
        <f t="shared" si="13"/>
        <v>0</v>
      </c>
      <c r="V62" s="245">
        <f t="shared" si="20"/>
        <v>0</v>
      </c>
      <c r="W62" s="289">
        <f t="shared" si="21"/>
        <v>0</v>
      </c>
      <c r="X62" s="290"/>
      <c r="AD62" s="291">
        <f t="shared" si="23"/>
        <v>2</v>
      </c>
      <c r="AE62" s="292">
        <f t="shared" si="5"/>
        <v>1920</v>
      </c>
    </row>
    <row r="63" spans="1:31" ht="19.5" customHeight="1">
      <c r="A63" s="283">
        <v>53</v>
      </c>
      <c r="B63" s="295" t="s">
        <v>120</v>
      </c>
      <c r="C63" s="285" t="s">
        <v>98</v>
      </c>
      <c r="D63" s="240">
        <v>1</v>
      </c>
      <c r="E63" s="285" t="s">
        <v>98</v>
      </c>
      <c r="F63" s="240">
        <v>6</v>
      </c>
      <c r="G63" s="285">
        <v>10</v>
      </c>
      <c r="H63" s="285">
        <v>5</v>
      </c>
      <c r="I63" s="285">
        <v>5</v>
      </c>
      <c r="J63" s="285"/>
      <c r="K63" s="285">
        <v>5</v>
      </c>
      <c r="L63" s="286">
        <v>2500</v>
      </c>
      <c r="M63" s="286">
        <f t="shared" si="0"/>
        <v>12500</v>
      </c>
      <c r="N63" s="287"/>
      <c r="O63" s="286"/>
      <c r="P63" s="288"/>
      <c r="Q63" s="286">
        <f t="shared" si="22"/>
        <v>0</v>
      </c>
      <c r="R63" s="288">
        <v>5</v>
      </c>
      <c r="S63" s="286">
        <f t="shared" si="19"/>
        <v>12500</v>
      </c>
      <c r="T63" s="288"/>
      <c r="U63" s="286">
        <f t="shared" si="13"/>
        <v>0</v>
      </c>
      <c r="V63" s="245">
        <f t="shared" si="20"/>
        <v>0</v>
      </c>
      <c r="W63" s="289">
        <f t="shared" si="21"/>
        <v>0</v>
      </c>
      <c r="X63" s="290"/>
      <c r="AD63" s="291">
        <f t="shared" si="23"/>
        <v>5</v>
      </c>
      <c r="AE63" s="292">
        <f t="shared" si="5"/>
        <v>12500</v>
      </c>
    </row>
    <row r="64" spans="1:31" ht="19.5" customHeight="1">
      <c r="A64" s="283">
        <v>54</v>
      </c>
      <c r="B64" s="311" t="s">
        <v>121</v>
      </c>
      <c r="C64" s="285" t="s">
        <v>64</v>
      </c>
      <c r="D64" s="240">
        <v>1</v>
      </c>
      <c r="E64" s="285" t="s">
        <v>64</v>
      </c>
      <c r="F64" s="240">
        <v>1</v>
      </c>
      <c r="G64" s="285">
        <v>1</v>
      </c>
      <c r="H64" s="285">
        <v>4</v>
      </c>
      <c r="I64" s="285">
        <v>5</v>
      </c>
      <c r="J64" s="240"/>
      <c r="K64" s="285">
        <v>5</v>
      </c>
      <c r="L64" s="286">
        <v>1000</v>
      </c>
      <c r="M64" s="286">
        <f t="shared" si="0"/>
        <v>5000</v>
      </c>
      <c r="N64" s="287"/>
      <c r="O64" s="286">
        <f>N64*L64</f>
        <v>0</v>
      </c>
      <c r="P64" s="288">
        <v>3</v>
      </c>
      <c r="Q64" s="286">
        <f t="shared" si="22"/>
        <v>3000</v>
      </c>
      <c r="R64" s="288"/>
      <c r="S64" s="286">
        <f t="shared" si="19"/>
        <v>0</v>
      </c>
      <c r="T64" s="288">
        <v>2</v>
      </c>
      <c r="U64" s="286">
        <f t="shared" si="13"/>
        <v>2000</v>
      </c>
      <c r="V64" s="245">
        <f t="shared" si="20"/>
        <v>0</v>
      </c>
      <c r="W64" s="289">
        <f t="shared" si="21"/>
        <v>0</v>
      </c>
      <c r="X64" s="290"/>
      <c r="AD64" s="291">
        <f t="shared" si="23"/>
        <v>5</v>
      </c>
      <c r="AE64" s="292">
        <f t="shared" si="5"/>
        <v>5000</v>
      </c>
    </row>
    <row r="65" spans="1:31" ht="19.5" customHeight="1">
      <c r="A65" s="283">
        <v>55</v>
      </c>
      <c r="B65" s="295" t="s">
        <v>122</v>
      </c>
      <c r="C65" s="285" t="s">
        <v>79</v>
      </c>
      <c r="D65" s="240">
        <v>1</v>
      </c>
      <c r="E65" s="285" t="s">
        <v>79</v>
      </c>
      <c r="F65" s="240">
        <v>10</v>
      </c>
      <c r="G65" s="285">
        <v>10</v>
      </c>
      <c r="H65" s="285">
        <v>30</v>
      </c>
      <c r="I65" s="285">
        <v>30</v>
      </c>
      <c r="J65" s="285"/>
      <c r="K65" s="285">
        <v>30</v>
      </c>
      <c r="L65" s="286">
        <v>80</v>
      </c>
      <c r="M65" s="286">
        <f t="shared" si="0"/>
        <v>2400</v>
      </c>
      <c r="N65" s="287"/>
      <c r="O65" s="286">
        <f>N65*L65</f>
        <v>0</v>
      </c>
      <c r="P65" s="288">
        <v>15</v>
      </c>
      <c r="Q65" s="286">
        <f t="shared" si="22"/>
        <v>1200</v>
      </c>
      <c r="R65" s="288"/>
      <c r="S65" s="286">
        <f t="shared" si="19"/>
        <v>0</v>
      </c>
      <c r="T65" s="288">
        <v>15</v>
      </c>
      <c r="U65" s="286">
        <f t="shared" si="13"/>
        <v>1200</v>
      </c>
      <c r="V65" s="245">
        <f t="shared" si="20"/>
        <v>0</v>
      </c>
      <c r="W65" s="289">
        <f t="shared" si="21"/>
        <v>0</v>
      </c>
      <c r="X65" s="290"/>
      <c r="AD65" s="291">
        <f t="shared" si="23"/>
        <v>30</v>
      </c>
      <c r="AE65" s="292">
        <f t="shared" si="5"/>
        <v>2400</v>
      </c>
    </row>
    <row r="66" spans="1:31" ht="19.5" customHeight="1">
      <c r="A66" s="283">
        <v>56</v>
      </c>
      <c r="B66" s="295" t="s">
        <v>123</v>
      </c>
      <c r="C66" s="285" t="s">
        <v>64</v>
      </c>
      <c r="D66" s="240">
        <v>1</v>
      </c>
      <c r="E66" s="285" t="s">
        <v>64</v>
      </c>
      <c r="F66" s="240"/>
      <c r="G66" s="240"/>
      <c r="H66" s="240">
        <v>5</v>
      </c>
      <c r="I66" s="285">
        <v>4</v>
      </c>
      <c r="J66" s="240"/>
      <c r="K66" s="285">
        <v>4</v>
      </c>
      <c r="L66" s="286">
        <v>550</v>
      </c>
      <c r="M66" s="286">
        <f t="shared" si="0"/>
        <v>2200</v>
      </c>
      <c r="N66" s="287"/>
      <c r="O66" s="286">
        <f>N66*L66</f>
        <v>0</v>
      </c>
      <c r="P66" s="288">
        <v>2</v>
      </c>
      <c r="Q66" s="286">
        <f t="shared" si="22"/>
        <v>1100</v>
      </c>
      <c r="R66" s="288"/>
      <c r="S66" s="286">
        <f t="shared" si="19"/>
        <v>0</v>
      </c>
      <c r="T66" s="288">
        <v>2</v>
      </c>
      <c r="U66" s="286">
        <f t="shared" si="13"/>
        <v>1100</v>
      </c>
      <c r="V66" s="245">
        <f t="shared" si="20"/>
        <v>0</v>
      </c>
      <c r="W66" s="289">
        <f t="shared" si="21"/>
        <v>0</v>
      </c>
      <c r="X66" s="290"/>
      <c r="AD66" s="291">
        <f t="shared" si="23"/>
        <v>4</v>
      </c>
      <c r="AE66" s="292">
        <f t="shared" si="5"/>
        <v>2200</v>
      </c>
    </row>
    <row r="67" spans="1:31" ht="19.5" customHeight="1">
      <c r="A67" s="283">
        <v>57</v>
      </c>
      <c r="B67" s="295" t="s">
        <v>124</v>
      </c>
      <c r="C67" s="285" t="s">
        <v>64</v>
      </c>
      <c r="D67" s="240">
        <v>1</v>
      </c>
      <c r="E67" s="285" t="s">
        <v>64</v>
      </c>
      <c r="F67" s="240"/>
      <c r="G67" s="240"/>
      <c r="H67" s="240">
        <v>4</v>
      </c>
      <c r="I67" s="285">
        <v>2</v>
      </c>
      <c r="J67" s="285"/>
      <c r="K67" s="285">
        <v>2</v>
      </c>
      <c r="L67" s="286">
        <v>850</v>
      </c>
      <c r="M67" s="286">
        <f t="shared" si="0"/>
        <v>1700</v>
      </c>
      <c r="N67" s="287"/>
      <c r="O67" s="286">
        <f>N67*L67</f>
        <v>0</v>
      </c>
      <c r="P67" s="288"/>
      <c r="Q67" s="286"/>
      <c r="R67" s="288">
        <v>2</v>
      </c>
      <c r="S67" s="286">
        <f t="shared" si="19"/>
        <v>1700</v>
      </c>
      <c r="T67" s="288"/>
      <c r="U67" s="286">
        <f t="shared" si="13"/>
        <v>0</v>
      </c>
      <c r="V67" s="245">
        <f t="shared" si="20"/>
        <v>0</v>
      </c>
      <c r="W67" s="289">
        <f t="shared" si="21"/>
        <v>0</v>
      </c>
      <c r="X67" s="290"/>
      <c r="AD67" s="291">
        <f t="shared" si="23"/>
        <v>2</v>
      </c>
      <c r="AE67" s="292">
        <f t="shared" si="5"/>
        <v>1700</v>
      </c>
    </row>
    <row r="68" spans="1:31" ht="19.5" customHeight="1">
      <c r="A68" s="283">
        <v>58</v>
      </c>
      <c r="B68" s="311" t="s">
        <v>125</v>
      </c>
      <c r="C68" s="240" t="s">
        <v>10</v>
      </c>
      <c r="D68" s="240">
        <v>1</v>
      </c>
      <c r="E68" s="240" t="s">
        <v>10</v>
      </c>
      <c r="F68" s="240"/>
      <c r="G68" s="240"/>
      <c r="H68" s="240">
        <v>4</v>
      </c>
      <c r="I68" s="240">
        <v>5</v>
      </c>
      <c r="J68" s="240"/>
      <c r="K68" s="240">
        <v>5</v>
      </c>
      <c r="L68" s="309">
        <v>1200</v>
      </c>
      <c r="M68" s="286">
        <f t="shared" si="0"/>
        <v>6000</v>
      </c>
      <c r="N68" s="305"/>
      <c r="O68" s="286"/>
      <c r="P68" s="306"/>
      <c r="Q68" s="286">
        <f>P68*L68</f>
        <v>0</v>
      </c>
      <c r="R68" s="306">
        <v>5</v>
      </c>
      <c r="S68" s="286">
        <f t="shared" si="19"/>
        <v>6000</v>
      </c>
      <c r="T68" s="306"/>
      <c r="U68" s="286">
        <f t="shared" si="13"/>
        <v>0</v>
      </c>
      <c r="V68" s="245">
        <f t="shared" si="20"/>
        <v>0</v>
      </c>
      <c r="W68" s="289">
        <f t="shared" si="21"/>
        <v>0</v>
      </c>
      <c r="X68" s="290"/>
      <c r="AD68" s="291">
        <f t="shared" si="23"/>
        <v>5</v>
      </c>
      <c r="AE68" s="292">
        <f t="shared" si="5"/>
        <v>6000</v>
      </c>
    </row>
    <row r="69" spans="1:31" ht="19.5" customHeight="1">
      <c r="A69" s="283">
        <v>59</v>
      </c>
      <c r="B69" s="311" t="s">
        <v>126</v>
      </c>
      <c r="C69" s="240" t="s">
        <v>64</v>
      </c>
      <c r="D69" s="240">
        <v>1</v>
      </c>
      <c r="E69" s="240" t="s">
        <v>64</v>
      </c>
      <c r="F69" s="240"/>
      <c r="G69" s="285">
        <v>6</v>
      </c>
      <c r="H69" s="285">
        <v>2</v>
      </c>
      <c r="I69" s="240">
        <v>4</v>
      </c>
      <c r="J69" s="285"/>
      <c r="K69" s="240">
        <v>4</v>
      </c>
      <c r="L69" s="309">
        <v>480</v>
      </c>
      <c r="M69" s="286">
        <f t="shared" si="0"/>
        <v>1920</v>
      </c>
      <c r="N69" s="310"/>
      <c r="O69" s="286">
        <f>N69*L69</f>
        <v>0</v>
      </c>
      <c r="P69" s="306">
        <v>2</v>
      </c>
      <c r="Q69" s="286">
        <f>P69*L69</f>
        <v>960</v>
      </c>
      <c r="R69" s="306"/>
      <c r="S69" s="286">
        <f t="shared" si="19"/>
        <v>0</v>
      </c>
      <c r="T69" s="306">
        <v>2</v>
      </c>
      <c r="U69" s="286">
        <f t="shared" si="13"/>
        <v>960</v>
      </c>
      <c r="V69" s="245" t="e">
        <f>#REF!-#REF!-#REF!-#REF!-#REF!</f>
        <v>#REF!</v>
      </c>
      <c r="W69" s="289" t="e">
        <f>#REF!-#REF!-#REF!-#REF!-#REF!</f>
        <v>#REF!</v>
      </c>
      <c r="X69" s="290"/>
      <c r="AD69" s="291">
        <f t="shared" si="23"/>
        <v>4</v>
      </c>
      <c r="AE69" s="292">
        <f t="shared" si="5"/>
        <v>1920</v>
      </c>
    </row>
    <row r="70" spans="1:31" ht="19.5" customHeight="1">
      <c r="A70" s="283">
        <v>60</v>
      </c>
      <c r="B70" s="311" t="s">
        <v>127</v>
      </c>
      <c r="C70" s="240" t="s">
        <v>64</v>
      </c>
      <c r="D70" s="240">
        <v>1</v>
      </c>
      <c r="E70" s="240" t="s">
        <v>64</v>
      </c>
      <c r="F70" s="240">
        <v>6</v>
      </c>
      <c r="G70" s="285">
        <v>6</v>
      </c>
      <c r="H70" s="285">
        <v>4</v>
      </c>
      <c r="I70" s="240">
        <v>4</v>
      </c>
      <c r="J70" s="240"/>
      <c r="K70" s="240">
        <v>4</v>
      </c>
      <c r="L70" s="309">
        <v>800</v>
      </c>
      <c r="M70" s="286">
        <f t="shared" si="0"/>
        <v>3200</v>
      </c>
      <c r="N70" s="310"/>
      <c r="O70" s="286">
        <f>N70*L70</f>
        <v>0</v>
      </c>
      <c r="P70" s="306">
        <v>2</v>
      </c>
      <c r="Q70" s="286">
        <f>P70*L70</f>
        <v>1600</v>
      </c>
      <c r="R70" s="306"/>
      <c r="S70" s="286">
        <f t="shared" si="19"/>
        <v>0</v>
      </c>
      <c r="T70" s="306">
        <v>2</v>
      </c>
      <c r="U70" s="286">
        <f t="shared" si="13"/>
        <v>1600</v>
      </c>
      <c r="V70" s="245">
        <f>K66-N66-P66-R66-T66</f>
        <v>0</v>
      </c>
      <c r="W70" s="289">
        <f>M66-O66-Q66-S66-U66</f>
        <v>0</v>
      </c>
      <c r="X70" s="290"/>
      <c r="AD70" s="291">
        <f t="shared" si="23"/>
        <v>4</v>
      </c>
      <c r="AE70" s="292">
        <f t="shared" si="5"/>
        <v>3200</v>
      </c>
    </row>
    <row r="71" spans="1:31" ht="19.5" customHeight="1">
      <c r="A71" s="283">
        <v>61</v>
      </c>
      <c r="B71" s="311" t="s">
        <v>128</v>
      </c>
      <c r="C71" s="240" t="s">
        <v>64</v>
      </c>
      <c r="D71" s="240">
        <v>1</v>
      </c>
      <c r="E71" s="240" t="s">
        <v>64</v>
      </c>
      <c r="F71" s="240"/>
      <c r="G71" s="285"/>
      <c r="H71" s="285"/>
      <c r="I71" s="240">
        <v>2</v>
      </c>
      <c r="J71" s="285"/>
      <c r="K71" s="240">
        <v>2</v>
      </c>
      <c r="L71" s="300">
        <v>1200</v>
      </c>
      <c r="M71" s="242">
        <f t="shared" si="0"/>
        <v>2400</v>
      </c>
      <c r="N71" s="290">
        <v>2</v>
      </c>
      <c r="O71" s="286">
        <f>N71*L71</f>
        <v>2400</v>
      </c>
      <c r="P71" s="240"/>
      <c r="Q71" s="240"/>
      <c r="R71" s="297"/>
      <c r="S71" s="290"/>
      <c r="T71" s="290"/>
      <c r="U71" s="290"/>
      <c r="V71" s="245">
        <f>K67-N67-P67-R67-T67</f>
        <v>0</v>
      </c>
      <c r="W71" s="289">
        <f>M67-O67-Q67-S67-U67</f>
        <v>0</v>
      </c>
      <c r="X71" s="290"/>
      <c r="AD71" s="291">
        <f t="shared" si="23"/>
        <v>2</v>
      </c>
      <c r="AE71" s="292">
        <f t="shared" si="5"/>
        <v>2400</v>
      </c>
    </row>
    <row r="72" spans="1:31" ht="19.5" customHeight="1">
      <c r="A72" s="283">
        <v>62</v>
      </c>
      <c r="B72" s="312" t="s">
        <v>129</v>
      </c>
      <c r="C72" s="313" t="s">
        <v>66</v>
      </c>
      <c r="D72" s="240">
        <v>1</v>
      </c>
      <c r="E72" s="285" t="s">
        <v>66</v>
      </c>
      <c r="F72" s="240">
        <v>1</v>
      </c>
      <c r="G72" s="285">
        <v>1</v>
      </c>
      <c r="H72" s="285">
        <v>2</v>
      </c>
      <c r="I72" s="285">
        <v>2</v>
      </c>
      <c r="J72" s="240"/>
      <c r="K72" s="285">
        <v>2</v>
      </c>
      <c r="L72" s="286">
        <v>4500</v>
      </c>
      <c r="M72" s="286">
        <f t="shared" si="0"/>
        <v>9000</v>
      </c>
      <c r="N72" s="287">
        <v>1</v>
      </c>
      <c r="O72" s="286">
        <f>N72*L72</f>
        <v>4500</v>
      </c>
      <c r="P72" s="288"/>
      <c r="Q72" s="286"/>
      <c r="R72" s="288">
        <v>1</v>
      </c>
      <c r="S72" s="286">
        <f>R72*L72</f>
        <v>4500</v>
      </c>
      <c r="T72" s="288"/>
      <c r="U72" s="286"/>
      <c r="V72" s="245">
        <f>K68-N68-P68-R68-T68</f>
        <v>0</v>
      </c>
      <c r="W72" s="289">
        <f>M68-O68-Q68-S68-U68</f>
        <v>0</v>
      </c>
      <c r="X72" s="290"/>
      <c r="AD72" s="291">
        <f t="shared" si="23"/>
        <v>2</v>
      </c>
      <c r="AE72" s="292">
        <f t="shared" si="5"/>
        <v>9000</v>
      </c>
    </row>
    <row r="73" spans="1:24" s="276" customFormat="1" ht="28.5" customHeight="1">
      <c r="A73" s="412" t="s">
        <v>209</v>
      </c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</row>
    <row r="74" spans="1:24" s="226" customFormat="1" ht="32.25" customHeight="1">
      <c r="A74" s="405" t="s">
        <v>0</v>
      </c>
      <c r="B74" s="406" t="s">
        <v>59</v>
      </c>
      <c r="C74" s="407" t="s">
        <v>41</v>
      </c>
      <c r="D74" s="409" t="s">
        <v>1</v>
      </c>
      <c r="E74" s="410" t="s">
        <v>42</v>
      </c>
      <c r="F74" s="409" t="s">
        <v>43</v>
      </c>
      <c r="G74" s="409"/>
      <c r="H74" s="409"/>
      <c r="I74" s="400" t="s">
        <v>55</v>
      </c>
      <c r="J74" s="400" t="s">
        <v>44</v>
      </c>
      <c r="K74" s="400" t="s">
        <v>60</v>
      </c>
      <c r="L74" s="402" t="s">
        <v>3</v>
      </c>
      <c r="M74" s="404" t="s">
        <v>4</v>
      </c>
      <c r="N74" s="399" t="s">
        <v>5</v>
      </c>
      <c r="O74" s="399"/>
      <c r="P74" s="399" t="s">
        <v>7</v>
      </c>
      <c r="Q74" s="399"/>
      <c r="R74" s="399" t="s">
        <v>61</v>
      </c>
      <c r="S74" s="399"/>
      <c r="T74" s="399" t="s">
        <v>9</v>
      </c>
      <c r="U74" s="399"/>
      <c r="V74" s="399" t="s">
        <v>32</v>
      </c>
      <c r="W74" s="399"/>
      <c r="X74" s="399" t="s">
        <v>62</v>
      </c>
    </row>
    <row r="75" spans="1:24" s="226" customFormat="1" ht="22.5" customHeight="1">
      <c r="A75" s="405"/>
      <c r="B75" s="406"/>
      <c r="C75" s="408"/>
      <c r="D75" s="409"/>
      <c r="E75" s="411"/>
      <c r="F75" s="227">
        <v>2562</v>
      </c>
      <c r="G75" s="227">
        <v>2563</v>
      </c>
      <c r="H75" s="227">
        <v>2564</v>
      </c>
      <c r="I75" s="401"/>
      <c r="J75" s="401"/>
      <c r="K75" s="401"/>
      <c r="L75" s="403"/>
      <c r="M75" s="404"/>
      <c r="N75" s="228" t="s">
        <v>2</v>
      </c>
      <c r="O75" s="229" t="s">
        <v>6</v>
      </c>
      <c r="P75" s="228" t="s">
        <v>2</v>
      </c>
      <c r="Q75" s="229" t="s">
        <v>6</v>
      </c>
      <c r="R75" s="228" t="s">
        <v>2</v>
      </c>
      <c r="S75" s="229" t="s">
        <v>6</v>
      </c>
      <c r="T75" s="228" t="s">
        <v>2</v>
      </c>
      <c r="U75" s="229" t="s">
        <v>6</v>
      </c>
      <c r="V75" s="228" t="s">
        <v>2</v>
      </c>
      <c r="W75" s="229" t="s">
        <v>6</v>
      </c>
      <c r="X75" s="399"/>
    </row>
    <row r="76" spans="1:31" ht="19.5" customHeight="1">
      <c r="A76" s="283">
        <v>63</v>
      </c>
      <c r="B76" s="295" t="s">
        <v>130</v>
      </c>
      <c r="C76" s="285" t="s">
        <v>64</v>
      </c>
      <c r="D76" s="240">
        <v>1</v>
      </c>
      <c r="E76" s="285" t="s">
        <v>64</v>
      </c>
      <c r="F76" s="240">
        <v>1</v>
      </c>
      <c r="G76" s="285">
        <v>2</v>
      </c>
      <c r="H76" s="285">
        <v>2</v>
      </c>
      <c r="I76" s="285">
        <v>4</v>
      </c>
      <c r="J76" s="285"/>
      <c r="K76" s="285">
        <v>4</v>
      </c>
      <c r="L76" s="286">
        <v>380</v>
      </c>
      <c r="M76" s="286">
        <f t="shared" si="0"/>
        <v>1520</v>
      </c>
      <c r="N76" s="287"/>
      <c r="O76" s="286">
        <f>N76*L76</f>
        <v>0</v>
      </c>
      <c r="P76" s="288">
        <v>4</v>
      </c>
      <c r="Q76" s="286">
        <f aca="true" t="shared" si="25" ref="Q76:Q110">P76*L76</f>
        <v>1520</v>
      </c>
      <c r="R76" s="288"/>
      <c r="S76" s="286"/>
      <c r="T76" s="288"/>
      <c r="U76" s="286">
        <f aca="true" t="shared" si="26" ref="U76:U112">T76*L76</f>
        <v>0</v>
      </c>
      <c r="V76" s="245">
        <f>K69-N69-P69-R69-T69</f>
        <v>0</v>
      </c>
      <c r="W76" s="289">
        <f>M69-O69-Q69-S69-U69</f>
        <v>0</v>
      </c>
      <c r="X76" s="290"/>
      <c r="AD76" s="291">
        <f>N76+P76+R76+T76</f>
        <v>4</v>
      </c>
      <c r="AE76" s="292">
        <f t="shared" si="5"/>
        <v>1520</v>
      </c>
    </row>
    <row r="77" spans="1:31" ht="19.5" customHeight="1">
      <c r="A77" s="283">
        <v>64</v>
      </c>
      <c r="B77" s="295" t="s">
        <v>131</v>
      </c>
      <c r="C77" s="285" t="s">
        <v>74</v>
      </c>
      <c r="D77" s="240">
        <v>1</v>
      </c>
      <c r="E77" s="285" t="s">
        <v>74</v>
      </c>
      <c r="F77" s="240">
        <v>1</v>
      </c>
      <c r="G77" s="285">
        <v>2</v>
      </c>
      <c r="H77" s="285">
        <v>3</v>
      </c>
      <c r="I77" s="285">
        <v>2</v>
      </c>
      <c r="J77" s="240"/>
      <c r="K77" s="285">
        <v>2</v>
      </c>
      <c r="L77" s="286">
        <v>450</v>
      </c>
      <c r="M77" s="286">
        <f t="shared" si="0"/>
        <v>900</v>
      </c>
      <c r="N77" s="287"/>
      <c r="O77" s="286"/>
      <c r="P77" s="288"/>
      <c r="Q77" s="286">
        <f t="shared" si="25"/>
        <v>0</v>
      </c>
      <c r="R77" s="288">
        <v>1</v>
      </c>
      <c r="S77" s="286">
        <f>R77*L77</f>
        <v>450</v>
      </c>
      <c r="T77" s="288">
        <v>1</v>
      </c>
      <c r="U77" s="286">
        <f t="shared" si="26"/>
        <v>450</v>
      </c>
      <c r="V77" s="245">
        <f>K70-N70-P70-R70-T70</f>
        <v>0</v>
      </c>
      <c r="W77" s="289">
        <f>M70-O70-Q70-S70-U70</f>
        <v>0</v>
      </c>
      <c r="X77" s="290"/>
      <c r="AD77" s="291">
        <f>N77+P77+R77+T77</f>
        <v>2</v>
      </c>
      <c r="AE77" s="292">
        <f t="shared" si="5"/>
        <v>900</v>
      </c>
    </row>
    <row r="78" spans="1:31" ht="19.5" customHeight="1">
      <c r="A78" s="283">
        <v>65</v>
      </c>
      <c r="B78" s="296" t="s">
        <v>132</v>
      </c>
      <c r="C78" s="285" t="s">
        <v>79</v>
      </c>
      <c r="D78" s="240">
        <v>1</v>
      </c>
      <c r="E78" s="285" t="s">
        <v>79</v>
      </c>
      <c r="F78" s="240">
        <v>1</v>
      </c>
      <c r="G78" s="285">
        <v>1</v>
      </c>
      <c r="H78" s="285">
        <v>4</v>
      </c>
      <c r="I78" s="285">
        <v>6</v>
      </c>
      <c r="J78" s="285"/>
      <c r="K78" s="285">
        <v>6</v>
      </c>
      <c r="L78" s="286">
        <v>550</v>
      </c>
      <c r="M78" s="286">
        <f aca="true" t="shared" si="27" ref="M78:M131">K78*L78</f>
        <v>3300</v>
      </c>
      <c r="N78" s="287">
        <v>1</v>
      </c>
      <c r="O78" s="286">
        <f>N78*L78</f>
        <v>550</v>
      </c>
      <c r="P78" s="288">
        <v>2</v>
      </c>
      <c r="Q78" s="286">
        <f t="shared" si="25"/>
        <v>1100</v>
      </c>
      <c r="R78" s="288">
        <v>2</v>
      </c>
      <c r="S78" s="286">
        <f>R78*L78</f>
        <v>1100</v>
      </c>
      <c r="T78" s="288">
        <v>1</v>
      </c>
      <c r="U78" s="286">
        <f t="shared" si="26"/>
        <v>550</v>
      </c>
      <c r="V78" s="245">
        <f>K71-N71-P71-R71-T71</f>
        <v>0</v>
      </c>
      <c r="W78" s="289">
        <f>M71-O71-Q71-S71-U71</f>
        <v>0</v>
      </c>
      <c r="X78" s="290"/>
      <c r="AD78" s="291">
        <f>N78+P78+R78+T78</f>
        <v>6</v>
      </c>
      <c r="AE78" s="292">
        <f t="shared" si="5"/>
        <v>3300</v>
      </c>
    </row>
    <row r="79" spans="1:31" ht="19.5" customHeight="1">
      <c r="A79" s="283">
        <v>66</v>
      </c>
      <c r="B79" s="295" t="s">
        <v>133</v>
      </c>
      <c r="C79" s="285" t="s">
        <v>66</v>
      </c>
      <c r="D79" s="240">
        <v>1</v>
      </c>
      <c r="E79" s="285" t="s">
        <v>66</v>
      </c>
      <c r="F79" s="240">
        <v>2</v>
      </c>
      <c r="G79" s="285">
        <v>2</v>
      </c>
      <c r="H79" s="285">
        <v>2</v>
      </c>
      <c r="I79" s="285">
        <v>2</v>
      </c>
      <c r="J79" s="240"/>
      <c r="K79" s="285">
        <v>2</v>
      </c>
      <c r="L79" s="286">
        <v>3400</v>
      </c>
      <c r="M79" s="286">
        <f t="shared" si="27"/>
        <v>6800</v>
      </c>
      <c r="N79" s="287"/>
      <c r="O79" s="286"/>
      <c r="P79" s="288">
        <v>1</v>
      </c>
      <c r="Q79" s="286">
        <f t="shared" si="25"/>
        <v>3400</v>
      </c>
      <c r="R79" s="288"/>
      <c r="S79" s="286"/>
      <c r="T79" s="288">
        <v>1</v>
      </c>
      <c r="U79" s="286">
        <f t="shared" si="26"/>
        <v>3400</v>
      </c>
      <c r="V79" s="245" t="e">
        <f>#REF!-#REF!-#REF!-#REF!-#REF!</f>
        <v>#REF!</v>
      </c>
      <c r="W79" s="289" t="e">
        <f>#REF!-#REF!-#REF!-#REF!-#REF!</f>
        <v>#REF!</v>
      </c>
      <c r="X79" s="290"/>
      <c r="AD79" s="291">
        <f>N79+P79+R79+T79</f>
        <v>2</v>
      </c>
      <c r="AE79" s="292">
        <f>O79+Q79+S79+U79</f>
        <v>6800</v>
      </c>
    </row>
    <row r="80" spans="1:31" ht="19.5" customHeight="1">
      <c r="A80" s="283">
        <v>67</v>
      </c>
      <c r="B80" s="295" t="s">
        <v>134</v>
      </c>
      <c r="C80" s="285" t="s">
        <v>74</v>
      </c>
      <c r="D80" s="240">
        <v>1</v>
      </c>
      <c r="E80" s="285" t="s">
        <v>74</v>
      </c>
      <c r="F80" s="240">
        <v>5</v>
      </c>
      <c r="G80" s="285">
        <v>5</v>
      </c>
      <c r="H80" s="285">
        <v>2</v>
      </c>
      <c r="I80" s="285">
        <v>2</v>
      </c>
      <c r="J80" s="285"/>
      <c r="K80" s="285">
        <v>2</v>
      </c>
      <c r="L80" s="286">
        <v>250</v>
      </c>
      <c r="M80" s="286">
        <f t="shared" si="27"/>
        <v>500</v>
      </c>
      <c r="N80" s="287"/>
      <c r="O80" s="286">
        <f>N80*L80</f>
        <v>0</v>
      </c>
      <c r="P80" s="288"/>
      <c r="Q80" s="286">
        <f t="shared" si="25"/>
        <v>0</v>
      </c>
      <c r="R80" s="288">
        <v>1</v>
      </c>
      <c r="S80" s="286">
        <f aca="true" t="shared" si="28" ref="S80:S101">R80*L80</f>
        <v>250</v>
      </c>
      <c r="T80" s="288">
        <v>1</v>
      </c>
      <c r="U80" s="286">
        <f t="shared" si="26"/>
        <v>250</v>
      </c>
      <c r="V80" s="245">
        <f>K72-N72-P72-R72-T72</f>
        <v>0</v>
      </c>
      <c r="W80" s="289">
        <f>M72-O72-Q72-S72-U72</f>
        <v>0</v>
      </c>
      <c r="X80" s="290"/>
      <c r="AD80" s="291">
        <f>N80+P80+R80+T80</f>
        <v>2</v>
      </c>
      <c r="AE80" s="292">
        <f>O80+Q80+S80+U80</f>
        <v>500</v>
      </c>
    </row>
    <row r="81" spans="1:31" ht="19.5" customHeight="1">
      <c r="A81" s="283">
        <v>68</v>
      </c>
      <c r="B81" s="296" t="s">
        <v>135</v>
      </c>
      <c r="C81" s="285" t="s">
        <v>64</v>
      </c>
      <c r="D81" s="240">
        <v>1</v>
      </c>
      <c r="E81" s="285" t="s">
        <v>64</v>
      </c>
      <c r="F81" s="240">
        <v>8</v>
      </c>
      <c r="G81" s="285">
        <v>1</v>
      </c>
      <c r="H81" s="285">
        <v>4</v>
      </c>
      <c r="I81" s="285">
        <v>4</v>
      </c>
      <c r="J81" s="240"/>
      <c r="K81" s="285">
        <v>4</v>
      </c>
      <c r="L81" s="286">
        <v>7650</v>
      </c>
      <c r="M81" s="286">
        <f t="shared" si="27"/>
        <v>30600</v>
      </c>
      <c r="N81" s="287">
        <v>1</v>
      </c>
      <c r="O81" s="286">
        <f>N81*L81</f>
        <v>7650</v>
      </c>
      <c r="P81" s="288">
        <v>1</v>
      </c>
      <c r="Q81" s="286">
        <f t="shared" si="25"/>
        <v>7650</v>
      </c>
      <c r="R81" s="288">
        <v>1</v>
      </c>
      <c r="S81" s="286">
        <f t="shared" si="28"/>
        <v>7650</v>
      </c>
      <c r="T81" s="288">
        <v>1</v>
      </c>
      <c r="U81" s="286">
        <f t="shared" si="26"/>
        <v>7650</v>
      </c>
      <c r="V81" s="245">
        <f aca="true" t="shared" si="29" ref="V81:V96">K76-N76-P76-R76-T76</f>
        <v>0</v>
      </c>
      <c r="W81" s="289">
        <f aca="true" t="shared" si="30" ref="W81:W96">M76-O76-Q76-S76-U76</f>
        <v>0</v>
      </c>
      <c r="X81" s="290"/>
      <c r="AD81" s="291">
        <f aca="true" t="shared" si="31" ref="AD81:AE131">N81+P81+R81+T81</f>
        <v>4</v>
      </c>
      <c r="AE81" s="292">
        <f t="shared" si="31"/>
        <v>30600</v>
      </c>
    </row>
    <row r="82" spans="1:31" ht="19.5" customHeight="1">
      <c r="A82" s="283">
        <v>69</v>
      </c>
      <c r="B82" s="314" t="s">
        <v>136</v>
      </c>
      <c r="C82" s="285" t="s">
        <v>137</v>
      </c>
      <c r="D82" s="240">
        <v>1</v>
      </c>
      <c r="E82" s="285" t="s">
        <v>137</v>
      </c>
      <c r="F82" s="240"/>
      <c r="G82" s="285">
        <v>10</v>
      </c>
      <c r="H82" s="285">
        <v>60</v>
      </c>
      <c r="I82" s="285">
        <v>40</v>
      </c>
      <c r="J82" s="285"/>
      <c r="K82" s="285">
        <v>40</v>
      </c>
      <c r="L82" s="286">
        <v>800</v>
      </c>
      <c r="M82" s="286">
        <f t="shared" si="27"/>
        <v>32000</v>
      </c>
      <c r="N82" s="287">
        <v>10</v>
      </c>
      <c r="O82" s="286">
        <f>N82*L82</f>
        <v>8000</v>
      </c>
      <c r="P82" s="288">
        <v>10</v>
      </c>
      <c r="Q82" s="286">
        <f t="shared" si="25"/>
        <v>8000</v>
      </c>
      <c r="R82" s="288">
        <v>10</v>
      </c>
      <c r="S82" s="286">
        <f t="shared" si="28"/>
        <v>8000</v>
      </c>
      <c r="T82" s="288">
        <v>10</v>
      </c>
      <c r="U82" s="286">
        <f t="shared" si="26"/>
        <v>8000</v>
      </c>
      <c r="V82" s="245">
        <f t="shared" si="29"/>
        <v>0</v>
      </c>
      <c r="W82" s="289">
        <f t="shared" si="30"/>
        <v>0</v>
      </c>
      <c r="X82" s="290"/>
      <c r="AD82" s="291">
        <f t="shared" si="31"/>
        <v>40</v>
      </c>
      <c r="AE82" s="292">
        <f t="shared" si="31"/>
        <v>32000</v>
      </c>
    </row>
    <row r="83" spans="1:31" ht="19.5" customHeight="1">
      <c r="A83" s="283">
        <v>70</v>
      </c>
      <c r="B83" s="315" t="s">
        <v>138</v>
      </c>
      <c r="C83" s="313" t="s">
        <v>79</v>
      </c>
      <c r="D83" s="240">
        <v>1</v>
      </c>
      <c r="E83" s="285" t="s">
        <v>79</v>
      </c>
      <c r="F83" s="240"/>
      <c r="G83" s="285"/>
      <c r="H83" s="285">
        <v>2</v>
      </c>
      <c r="I83" s="285">
        <v>2</v>
      </c>
      <c r="J83" s="240"/>
      <c r="K83" s="285">
        <v>2</v>
      </c>
      <c r="L83" s="286">
        <v>220</v>
      </c>
      <c r="M83" s="286">
        <f t="shared" si="27"/>
        <v>440</v>
      </c>
      <c r="N83" s="287"/>
      <c r="O83" s="286"/>
      <c r="P83" s="288">
        <v>1</v>
      </c>
      <c r="Q83" s="286">
        <f t="shared" si="25"/>
        <v>220</v>
      </c>
      <c r="R83" s="288"/>
      <c r="S83" s="286">
        <f t="shared" si="28"/>
        <v>0</v>
      </c>
      <c r="T83" s="288">
        <v>1</v>
      </c>
      <c r="U83" s="286">
        <f t="shared" si="26"/>
        <v>220</v>
      </c>
      <c r="V83" s="245">
        <f t="shared" si="29"/>
        <v>0</v>
      </c>
      <c r="W83" s="289">
        <f t="shared" si="30"/>
        <v>0</v>
      </c>
      <c r="X83" s="290"/>
      <c r="AD83" s="291">
        <f t="shared" si="31"/>
        <v>2</v>
      </c>
      <c r="AE83" s="292">
        <f t="shared" si="31"/>
        <v>440</v>
      </c>
    </row>
    <row r="84" spans="1:31" ht="19.5" customHeight="1">
      <c r="A84" s="283">
        <v>71</v>
      </c>
      <c r="B84" s="295" t="s">
        <v>139</v>
      </c>
      <c r="C84" s="285" t="s">
        <v>72</v>
      </c>
      <c r="D84" s="240">
        <v>1</v>
      </c>
      <c r="E84" s="285" t="s">
        <v>72</v>
      </c>
      <c r="F84" s="240"/>
      <c r="G84" s="240"/>
      <c r="H84" s="240">
        <v>12</v>
      </c>
      <c r="I84" s="285">
        <v>10</v>
      </c>
      <c r="J84" s="285"/>
      <c r="K84" s="285">
        <v>10</v>
      </c>
      <c r="L84" s="286">
        <v>250</v>
      </c>
      <c r="M84" s="286">
        <f t="shared" si="27"/>
        <v>2500</v>
      </c>
      <c r="N84" s="287"/>
      <c r="O84" s="286">
        <f>N84*L84</f>
        <v>0</v>
      </c>
      <c r="P84" s="288">
        <v>10</v>
      </c>
      <c r="Q84" s="286">
        <f t="shared" si="25"/>
        <v>2500</v>
      </c>
      <c r="R84" s="288"/>
      <c r="S84" s="286">
        <f t="shared" si="28"/>
        <v>0</v>
      </c>
      <c r="T84" s="288"/>
      <c r="U84" s="286">
        <f t="shared" si="26"/>
        <v>0</v>
      </c>
      <c r="V84" s="245">
        <f t="shared" si="29"/>
        <v>0</v>
      </c>
      <c r="W84" s="289">
        <f t="shared" si="30"/>
        <v>0</v>
      </c>
      <c r="X84" s="290"/>
      <c r="AD84" s="291">
        <f t="shared" si="31"/>
        <v>10</v>
      </c>
      <c r="AE84" s="292">
        <f t="shared" si="31"/>
        <v>2500</v>
      </c>
    </row>
    <row r="85" spans="1:31" ht="19.5" customHeight="1">
      <c r="A85" s="283">
        <v>72</v>
      </c>
      <c r="B85" s="295" t="s">
        <v>140</v>
      </c>
      <c r="C85" s="285" t="s">
        <v>10</v>
      </c>
      <c r="D85" s="240">
        <v>1</v>
      </c>
      <c r="E85" s="285" t="s">
        <v>10</v>
      </c>
      <c r="F85" s="240">
        <v>5</v>
      </c>
      <c r="G85" s="285">
        <v>4</v>
      </c>
      <c r="H85" s="285">
        <v>2</v>
      </c>
      <c r="I85" s="285">
        <v>4</v>
      </c>
      <c r="J85" s="240"/>
      <c r="K85" s="285">
        <v>4</v>
      </c>
      <c r="L85" s="286">
        <v>890</v>
      </c>
      <c r="M85" s="286">
        <f t="shared" si="27"/>
        <v>3560</v>
      </c>
      <c r="N85" s="287"/>
      <c r="O85" s="286"/>
      <c r="P85" s="288"/>
      <c r="Q85" s="286">
        <f t="shared" si="25"/>
        <v>0</v>
      </c>
      <c r="R85" s="288">
        <v>4</v>
      </c>
      <c r="S85" s="286">
        <f t="shared" si="28"/>
        <v>3560</v>
      </c>
      <c r="T85" s="288"/>
      <c r="U85" s="286">
        <f t="shared" si="26"/>
        <v>0</v>
      </c>
      <c r="V85" s="245">
        <f t="shared" si="29"/>
        <v>0</v>
      </c>
      <c r="W85" s="289">
        <f t="shared" si="30"/>
        <v>0</v>
      </c>
      <c r="X85" s="290"/>
      <c r="AD85" s="291">
        <f t="shared" si="31"/>
        <v>4</v>
      </c>
      <c r="AE85" s="292">
        <f t="shared" si="31"/>
        <v>3560</v>
      </c>
    </row>
    <row r="86" spans="1:31" ht="19.5" customHeight="1">
      <c r="A86" s="283">
        <v>73</v>
      </c>
      <c r="B86" s="295" t="s">
        <v>141</v>
      </c>
      <c r="C86" s="285" t="s">
        <v>64</v>
      </c>
      <c r="D86" s="240">
        <v>1</v>
      </c>
      <c r="E86" s="285" t="s">
        <v>64</v>
      </c>
      <c r="F86" s="240"/>
      <c r="G86" s="240"/>
      <c r="H86" s="240">
        <v>5</v>
      </c>
      <c r="I86" s="285">
        <v>6</v>
      </c>
      <c r="J86" s="285"/>
      <c r="K86" s="285">
        <v>6</v>
      </c>
      <c r="L86" s="286">
        <v>650</v>
      </c>
      <c r="M86" s="286">
        <f t="shared" si="27"/>
        <v>3900</v>
      </c>
      <c r="N86" s="287"/>
      <c r="O86" s="286"/>
      <c r="P86" s="288">
        <v>2</v>
      </c>
      <c r="Q86" s="286">
        <f t="shared" si="25"/>
        <v>1300</v>
      </c>
      <c r="R86" s="288">
        <v>2</v>
      </c>
      <c r="S86" s="286">
        <f t="shared" si="28"/>
        <v>1300</v>
      </c>
      <c r="T86" s="288">
        <v>2</v>
      </c>
      <c r="U86" s="286">
        <f t="shared" si="26"/>
        <v>1300</v>
      </c>
      <c r="V86" s="245">
        <f t="shared" si="29"/>
        <v>0</v>
      </c>
      <c r="W86" s="289">
        <f t="shared" si="30"/>
        <v>0</v>
      </c>
      <c r="X86" s="290"/>
      <c r="AD86" s="291">
        <f t="shared" si="31"/>
        <v>6</v>
      </c>
      <c r="AE86" s="292">
        <f t="shared" si="31"/>
        <v>3900</v>
      </c>
    </row>
    <row r="87" spans="1:31" ht="19.5" customHeight="1">
      <c r="A87" s="283">
        <v>74</v>
      </c>
      <c r="B87" s="295" t="s">
        <v>142</v>
      </c>
      <c r="C87" s="285" t="s">
        <v>72</v>
      </c>
      <c r="D87" s="240">
        <v>1</v>
      </c>
      <c r="E87" s="285" t="s">
        <v>72</v>
      </c>
      <c r="F87" s="240">
        <v>10</v>
      </c>
      <c r="G87" s="240">
        <v>10</v>
      </c>
      <c r="H87" s="240">
        <v>20</v>
      </c>
      <c r="I87" s="285">
        <v>20</v>
      </c>
      <c r="J87" s="240"/>
      <c r="K87" s="285">
        <v>20</v>
      </c>
      <c r="L87" s="286">
        <v>70</v>
      </c>
      <c r="M87" s="286">
        <f t="shared" si="27"/>
        <v>1400</v>
      </c>
      <c r="N87" s="287"/>
      <c r="O87" s="286"/>
      <c r="P87" s="288"/>
      <c r="Q87" s="286">
        <f t="shared" si="25"/>
        <v>0</v>
      </c>
      <c r="R87" s="288">
        <v>10</v>
      </c>
      <c r="S87" s="286">
        <f t="shared" si="28"/>
        <v>700</v>
      </c>
      <c r="T87" s="288">
        <v>10</v>
      </c>
      <c r="U87" s="286">
        <f t="shared" si="26"/>
        <v>700</v>
      </c>
      <c r="V87" s="245">
        <f t="shared" si="29"/>
        <v>0</v>
      </c>
      <c r="W87" s="289">
        <f t="shared" si="30"/>
        <v>0</v>
      </c>
      <c r="X87" s="290"/>
      <c r="AD87" s="291">
        <f t="shared" si="31"/>
        <v>20</v>
      </c>
      <c r="AE87" s="292">
        <f t="shared" si="31"/>
        <v>1400</v>
      </c>
    </row>
    <row r="88" spans="1:31" ht="19.5" customHeight="1">
      <c r="A88" s="283">
        <v>75</v>
      </c>
      <c r="B88" s="316" t="s">
        <v>143</v>
      </c>
      <c r="C88" s="240" t="s">
        <v>84</v>
      </c>
      <c r="D88" s="240">
        <v>1</v>
      </c>
      <c r="E88" s="240" t="s">
        <v>84</v>
      </c>
      <c r="F88" s="240">
        <v>30</v>
      </c>
      <c r="G88" s="285">
        <v>30</v>
      </c>
      <c r="H88" s="240">
        <v>32</v>
      </c>
      <c r="I88" s="240">
        <v>32</v>
      </c>
      <c r="J88" s="285"/>
      <c r="K88" s="240">
        <v>32</v>
      </c>
      <c r="L88" s="309">
        <v>650</v>
      </c>
      <c r="M88" s="286">
        <f t="shared" si="27"/>
        <v>20800</v>
      </c>
      <c r="N88" s="310"/>
      <c r="O88" s="286">
        <f aca="true" t="shared" si="32" ref="O88:O101">N88*L88</f>
        <v>0</v>
      </c>
      <c r="P88" s="306">
        <v>20</v>
      </c>
      <c r="Q88" s="286">
        <f t="shared" si="25"/>
        <v>13000</v>
      </c>
      <c r="R88" s="306">
        <v>12</v>
      </c>
      <c r="S88" s="286">
        <f t="shared" si="28"/>
        <v>7800</v>
      </c>
      <c r="T88" s="306"/>
      <c r="U88" s="286">
        <f t="shared" si="26"/>
        <v>0</v>
      </c>
      <c r="V88" s="245">
        <f t="shared" si="29"/>
        <v>0</v>
      </c>
      <c r="W88" s="289">
        <f t="shared" si="30"/>
        <v>0</v>
      </c>
      <c r="X88" s="290"/>
      <c r="AD88" s="291">
        <f t="shared" si="31"/>
        <v>32</v>
      </c>
      <c r="AE88" s="292">
        <f t="shared" si="31"/>
        <v>20800</v>
      </c>
    </row>
    <row r="89" spans="1:31" ht="19.5" customHeight="1">
      <c r="A89" s="283">
        <v>76</v>
      </c>
      <c r="B89" s="317" t="s">
        <v>144</v>
      </c>
      <c r="C89" s="318" t="s">
        <v>84</v>
      </c>
      <c r="D89" s="319">
        <v>1</v>
      </c>
      <c r="E89" s="318" t="s">
        <v>84</v>
      </c>
      <c r="F89" s="240">
        <v>1</v>
      </c>
      <c r="G89" s="285">
        <v>2</v>
      </c>
      <c r="H89" s="285">
        <v>4</v>
      </c>
      <c r="I89" s="318">
        <v>4</v>
      </c>
      <c r="J89" s="240"/>
      <c r="K89" s="318">
        <v>4</v>
      </c>
      <c r="L89" s="320">
        <v>2200</v>
      </c>
      <c r="M89" s="286">
        <f t="shared" si="27"/>
        <v>8800</v>
      </c>
      <c r="N89" s="321">
        <v>2</v>
      </c>
      <c r="O89" s="286">
        <f t="shared" si="32"/>
        <v>4400</v>
      </c>
      <c r="P89" s="322"/>
      <c r="Q89" s="286">
        <f t="shared" si="25"/>
        <v>0</v>
      </c>
      <c r="R89" s="322">
        <v>2</v>
      </c>
      <c r="S89" s="286">
        <f t="shared" si="28"/>
        <v>4400</v>
      </c>
      <c r="T89" s="322"/>
      <c r="U89" s="286">
        <f t="shared" si="26"/>
        <v>0</v>
      </c>
      <c r="V89" s="245">
        <f t="shared" si="29"/>
        <v>0</v>
      </c>
      <c r="W89" s="289">
        <f t="shared" si="30"/>
        <v>0</v>
      </c>
      <c r="X89" s="290"/>
      <c r="AD89" s="291">
        <f t="shared" si="31"/>
        <v>4</v>
      </c>
      <c r="AE89" s="292">
        <f t="shared" si="31"/>
        <v>8800</v>
      </c>
    </row>
    <row r="90" spans="1:31" ht="19.5" customHeight="1">
      <c r="A90" s="283">
        <v>77</v>
      </c>
      <c r="B90" s="323" t="s">
        <v>145</v>
      </c>
      <c r="C90" s="324" t="s">
        <v>64</v>
      </c>
      <c r="D90" s="324">
        <v>1</v>
      </c>
      <c r="E90" s="324" t="s">
        <v>30</v>
      </c>
      <c r="F90" s="240"/>
      <c r="G90" s="285"/>
      <c r="H90" s="285"/>
      <c r="I90" s="324">
        <v>1</v>
      </c>
      <c r="J90" s="285"/>
      <c r="K90" s="324">
        <v>1</v>
      </c>
      <c r="L90" s="325">
        <v>6500</v>
      </c>
      <c r="M90" s="286">
        <f t="shared" si="27"/>
        <v>6500</v>
      </c>
      <c r="N90" s="326"/>
      <c r="O90" s="286">
        <f t="shared" si="32"/>
        <v>0</v>
      </c>
      <c r="P90" s="327"/>
      <c r="Q90" s="286">
        <f t="shared" si="25"/>
        <v>0</v>
      </c>
      <c r="R90" s="328"/>
      <c r="S90" s="286">
        <f t="shared" si="28"/>
        <v>0</v>
      </c>
      <c r="T90" s="328">
        <v>1</v>
      </c>
      <c r="U90" s="286">
        <f t="shared" si="26"/>
        <v>6500</v>
      </c>
      <c r="V90" s="245">
        <f t="shared" si="29"/>
        <v>0</v>
      </c>
      <c r="W90" s="289">
        <f t="shared" si="30"/>
        <v>0</v>
      </c>
      <c r="X90" s="290"/>
      <c r="AD90" s="291">
        <f t="shared" si="31"/>
        <v>1</v>
      </c>
      <c r="AE90" s="292">
        <f t="shared" si="31"/>
        <v>6500</v>
      </c>
    </row>
    <row r="91" spans="1:31" ht="19.5" customHeight="1">
      <c r="A91" s="283">
        <v>78</v>
      </c>
      <c r="B91" s="323" t="s">
        <v>146</v>
      </c>
      <c r="C91" s="324" t="s">
        <v>64</v>
      </c>
      <c r="D91" s="324">
        <v>1</v>
      </c>
      <c r="E91" s="324" t="s">
        <v>30</v>
      </c>
      <c r="F91" s="240"/>
      <c r="G91" s="285"/>
      <c r="H91" s="285"/>
      <c r="I91" s="324">
        <v>1</v>
      </c>
      <c r="J91" s="240"/>
      <c r="K91" s="324">
        <v>1</v>
      </c>
      <c r="L91" s="325">
        <v>6500</v>
      </c>
      <c r="M91" s="286">
        <f t="shared" si="27"/>
        <v>6500</v>
      </c>
      <c r="N91" s="326"/>
      <c r="O91" s="286">
        <f t="shared" si="32"/>
        <v>0</v>
      </c>
      <c r="P91" s="327"/>
      <c r="Q91" s="286">
        <f t="shared" si="25"/>
        <v>0</v>
      </c>
      <c r="R91" s="327"/>
      <c r="S91" s="286">
        <f t="shared" si="28"/>
        <v>0</v>
      </c>
      <c r="T91" s="327">
        <v>1</v>
      </c>
      <c r="U91" s="286">
        <f t="shared" si="26"/>
        <v>6500</v>
      </c>
      <c r="V91" s="245">
        <f t="shared" si="29"/>
        <v>0</v>
      </c>
      <c r="W91" s="289">
        <f t="shared" si="30"/>
        <v>0</v>
      </c>
      <c r="X91" s="290"/>
      <c r="AD91" s="291">
        <f t="shared" si="31"/>
        <v>1</v>
      </c>
      <c r="AE91" s="292">
        <f t="shared" si="31"/>
        <v>6500</v>
      </c>
    </row>
    <row r="92" spans="1:31" ht="19.5" customHeight="1">
      <c r="A92" s="283">
        <v>79</v>
      </c>
      <c r="B92" s="329" t="s">
        <v>147</v>
      </c>
      <c r="C92" s="330" t="s">
        <v>79</v>
      </c>
      <c r="D92" s="324">
        <v>1</v>
      </c>
      <c r="E92" s="330" t="s">
        <v>79</v>
      </c>
      <c r="F92" s="240">
        <v>1</v>
      </c>
      <c r="G92" s="285">
        <v>1</v>
      </c>
      <c r="H92" s="285">
        <v>1</v>
      </c>
      <c r="I92" s="330">
        <v>1</v>
      </c>
      <c r="J92" s="285"/>
      <c r="K92" s="330">
        <v>1</v>
      </c>
      <c r="L92" s="331">
        <v>1550</v>
      </c>
      <c r="M92" s="286">
        <f t="shared" si="27"/>
        <v>1550</v>
      </c>
      <c r="N92" s="332"/>
      <c r="O92" s="286">
        <f t="shared" si="32"/>
        <v>0</v>
      </c>
      <c r="P92" s="333">
        <v>1</v>
      </c>
      <c r="Q92" s="286">
        <f t="shared" si="25"/>
        <v>1550</v>
      </c>
      <c r="R92" s="333"/>
      <c r="S92" s="286">
        <f t="shared" si="28"/>
        <v>0</v>
      </c>
      <c r="T92" s="333"/>
      <c r="U92" s="286">
        <f t="shared" si="26"/>
        <v>0</v>
      </c>
      <c r="V92" s="245">
        <f t="shared" si="29"/>
        <v>0</v>
      </c>
      <c r="W92" s="289">
        <f t="shared" si="30"/>
        <v>0</v>
      </c>
      <c r="X92" s="290"/>
      <c r="AD92" s="291">
        <f t="shared" si="31"/>
        <v>1</v>
      </c>
      <c r="AE92" s="292">
        <f t="shared" si="31"/>
        <v>1550</v>
      </c>
    </row>
    <row r="93" spans="1:31" ht="19.5" customHeight="1">
      <c r="A93" s="283">
        <v>80</v>
      </c>
      <c r="B93" s="334" t="s">
        <v>189</v>
      </c>
      <c r="C93" s="335" t="s">
        <v>84</v>
      </c>
      <c r="D93" s="336">
        <v>1</v>
      </c>
      <c r="E93" s="335" t="s">
        <v>84</v>
      </c>
      <c r="F93" s="240"/>
      <c r="G93" s="285">
        <v>2</v>
      </c>
      <c r="H93" s="318">
        <v>1</v>
      </c>
      <c r="I93" s="335">
        <v>1</v>
      </c>
      <c r="J93" s="240"/>
      <c r="K93" s="335">
        <v>1</v>
      </c>
      <c r="L93" s="337">
        <v>160</v>
      </c>
      <c r="M93" s="286">
        <f t="shared" si="27"/>
        <v>160</v>
      </c>
      <c r="N93" s="338">
        <v>1</v>
      </c>
      <c r="O93" s="286">
        <f t="shared" si="32"/>
        <v>160</v>
      </c>
      <c r="P93" s="339"/>
      <c r="Q93" s="286">
        <f t="shared" si="25"/>
        <v>0</v>
      </c>
      <c r="R93" s="339"/>
      <c r="S93" s="286">
        <f t="shared" si="28"/>
        <v>0</v>
      </c>
      <c r="T93" s="339"/>
      <c r="U93" s="286">
        <f t="shared" si="26"/>
        <v>0</v>
      </c>
      <c r="V93" s="245">
        <f t="shared" si="29"/>
        <v>0</v>
      </c>
      <c r="W93" s="289">
        <f t="shared" si="30"/>
        <v>0</v>
      </c>
      <c r="X93" s="340"/>
      <c r="AC93" s="250" t="s">
        <v>190</v>
      </c>
      <c r="AD93" s="291">
        <f t="shared" si="31"/>
        <v>1</v>
      </c>
      <c r="AE93" s="292">
        <f t="shared" si="31"/>
        <v>160</v>
      </c>
    </row>
    <row r="94" spans="1:31" ht="19.5" customHeight="1">
      <c r="A94" s="283">
        <v>81</v>
      </c>
      <c r="B94" s="341" t="s">
        <v>148</v>
      </c>
      <c r="C94" s="335" t="s">
        <v>64</v>
      </c>
      <c r="D94" s="336">
        <v>1</v>
      </c>
      <c r="E94" s="335" t="s">
        <v>64</v>
      </c>
      <c r="F94" s="240">
        <v>10</v>
      </c>
      <c r="G94" s="285">
        <v>10</v>
      </c>
      <c r="H94" s="330">
        <v>20</v>
      </c>
      <c r="I94" s="335">
        <v>40</v>
      </c>
      <c r="J94" s="285"/>
      <c r="K94" s="335">
        <v>40</v>
      </c>
      <c r="L94" s="337">
        <v>280</v>
      </c>
      <c r="M94" s="286">
        <f t="shared" si="27"/>
        <v>11200</v>
      </c>
      <c r="N94" s="338">
        <v>10</v>
      </c>
      <c r="O94" s="286">
        <f t="shared" si="32"/>
        <v>2800</v>
      </c>
      <c r="P94" s="339">
        <v>10</v>
      </c>
      <c r="Q94" s="286">
        <f t="shared" si="25"/>
        <v>2800</v>
      </c>
      <c r="R94" s="339">
        <v>10</v>
      </c>
      <c r="S94" s="286">
        <f t="shared" si="28"/>
        <v>2800</v>
      </c>
      <c r="T94" s="339">
        <v>10</v>
      </c>
      <c r="U94" s="286">
        <f t="shared" si="26"/>
        <v>2800</v>
      </c>
      <c r="V94" s="245">
        <f t="shared" si="29"/>
        <v>0</v>
      </c>
      <c r="W94" s="289">
        <f t="shared" si="30"/>
        <v>0</v>
      </c>
      <c r="X94" s="342"/>
      <c r="AD94" s="291">
        <f t="shared" si="31"/>
        <v>40</v>
      </c>
      <c r="AE94" s="292">
        <f t="shared" si="31"/>
        <v>11200</v>
      </c>
    </row>
    <row r="95" spans="1:31" ht="19.5" customHeight="1">
      <c r="A95" s="283">
        <v>82</v>
      </c>
      <c r="B95" s="343" t="s">
        <v>149</v>
      </c>
      <c r="C95" s="335" t="s">
        <v>86</v>
      </c>
      <c r="D95" s="336">
        <v>1</v>
      </c>
      <c r="E95" s="335" t="s">
        <v>86</v>
      </c>
      <c r="F95" s="240">
        <v>50</v>
      </c>
      <c r="G95" s="285">
        <v>50</v>
      </c>
      <c r="H95" s="330">
        <v>40</v>
      </c>
      <c r="I95" s="335">
        <v>40</v>
      </c>
      <c r="J95" s="240"/>
      <c r="K95" s="335">
        <v>40</v>
      </c>
      <c r="L95" s="337">
        <v>80</v>
      </c>
      <c r="M95" s="286">
        <f t="shared" si="27"/>
        <v>3200</v>
      </c>
      <c r="N95" s="338"/>
      <c r="O95" s="286">
        <f t="shared" si="32"/>
        <v>0</v>
      </c>
      <c r="P95" s="339">
        <v>20</v>
      </c>
      <c r="Q95" s="286">
        <f t="shared" si="25"/>
        <v>1600</v>
      </c>
      <c r="R95" s="339"/>
      <c r="S95" s="286">
        <f t="shared" si="28"/>
        <v>0</v>
      </c>
      <c r="T95" s="339">
        <v>20</v>
      </c>
      <c r="U95" s="286">
        <f t="shared" si="26"/>
        <v>1600</v>
      </c>
      <c r="V95" s="245">
        <f t="shared" si="29"/>
        <v>0</v>
      </c>
      <c r="W95" s="289">
        <f t="shared" si="30"/>
        <v>0</v>
      </c>
      <c r="X95" s="344"/>
      <c r="AD95" s="291">
        <f t="shared" si="31"/>
        <v>40</v>
      </c>
      <c r="AE95" s="292">
        <f t="shared" si="31"/>
        <v>3200</v>
      </c>
    </row>
    <row r="96" spans="1:31" ht="19.5" customHeight="1">
      <c r="A96" s="283">
        <v>83</v>
      </c>
      <c r="B96" s="312" t="s">
        <v>150</v>
      </c>
      <c r="C96" s="330" t="s">
        <v>64</v>
      </c>
      <c r="D96" s="324">
        <v>1</v>
      </c>
      <c r="E96" s="330" t="s">
        <v>64</v>
      </c>
      <c r="F96" s="240"/>
      <c r="G96" s="285">
        <v>30</v>
      </c>
      <c r="H96" s="330">
        <v>20</v>
      </c>
      <c r="I96" s="330">
        <v>20</v>
      </c>
      <c r="J96" s="285"/>
      <c r="K96" s="330">
        <v>20</v>
      </c>
      <c r="L96" s="331">
        <v>250</v>
      </c>
      <c r="M96" s="286">
        <f t="shared" si="27"/>
        <v>5000</v>
      </c>
      <c r="N96" s="332"/>
      <c r="O96" s="286">
        <f t="shared" si="32"/>
        <v>0</v>
      </c>
      <c r="P96" s="333">
        <v>10</v>
      </c>
      <c r="Q96" s="286">
        <f t="shared" si="25"/>
        <v>2500</v>
      </c>
      <c r="R96" s="333"/>
      <c r="S96" s="286">
        <f t="shared" si="28"/>
        <v>0</v>
      </c>
      <c r="T96" s="333">
        <v>10</v>
      </c>
      <c r="U96" s="286">
        <f t="shared" si="26"/>
        <v>2500</v>
      </c>
      <c r="V96" s="245">
        <f t="shared" si="29"/>
        <v>0</v>
      </c>
      <c r="W96" s="289">
        <f t="shared" si="30"/>
        <v>0</v>
      </c>
      <c r="X96" s="342"/>
      <c r="AD96" s="291">
        <f t="shared" si="31"/>
        <v>20</v>
      </c>
      <c r="AE96" s="292">
        <f t="shared" si="31"/>
        <v>5000</v>
      </c>
    </row>
    <row r="97" spans="1:24" s="276" customFormat="1" ht="28.5" customHeight="1">
      <c r="A97" s="412" t="s">
        <v>209</v>
      </c>
      <c r="B97" s="412"/>
      <c r="C97" s="412"/>
      <c r="D97" s="412"/>
      <c r="E97" s="412"/>
      <c r="F97" s="412"/>
      <c r="G97" s="412"/>
      <c r="H97" s="412"/>
      <c r="I97" s="412"/>
      <c r="J97" s="412"/>
      <c r="K97" s="412"/>
      <c r="L97" s="412"/>
      <c r="M97" s="412"/>
      <c r="N97" s="412"/>
      <c r="O97" s="412"/>
      <c r="P97" s="412"/>
      <c r="Q97" s="412"/>
      <c r="R97" s="412"/>
      <c r="S97" s="412"/>
      <c r="T97" s="412"/>
      <c r="U97" s="412"/>
      <c r="V97" s="412"/>
      <c r="W97" s="412"/>
      <c r="X97" s="412"/>
    </row>
    <row r="98" spans="1:24" s="226" customFormat="1" ht="32.25" customHeight="1">
      <c r="A98" s="405" t="s">
        <v>0</v>
      </c>
      <c r="B98" s="406" t="s">
        <v>59</v>
      </c>
      <c r="C98" s="407" t="s">
        <v>41</v>
      </c>
      <c r="D98" s="409" t="s">
        <v>1</v>
      </c>
      <c r="E98" s="410" t="s">
        <v>42</v>
      </c>
      <c r="F98" s="409" t="s">
        <v>43</v>
      </c>
      <c r="G98" s="409"/>
      <c r="H98" s="409"/>
      <c r="I98" s="400" t="s">
        <v>55</v>
      </c>
      <c r="J98" s="400" t="s">
        <v>44</v>
      </c>
      <c r="K98" s="400" t="s">
        <v>60</v>
      </c>
      <c r="L98" s="402" t="s">
        <v>3</v>
      </c>
      <c r="M98" s="404" t="s">
        <v>4</v>
      </c>
      <c r="N98" s="399" t="s">
        <v>5</v>
      </c>
      <c r="O98" s="399"/>
      <c r="P98" s="399" t="s">
        <v>7</v>
      </c>
      <c r="Q98" s="399"/>
      <c r="R98" s="399" t="s">
        <v>61</v>
      </c>
      <c r="S98" s="399"/>
      <c r="T98" s="399" t="s">
        <v>9</v>
      </c>
      <c r="U98" s="399"/>
      <c r="V98" s="399" t="s">
        <v>32</v>
      </c>
      <c r="W98" s="399"/>
      <c r="X98" s="399" t="s">
        <v>62</v>
      </c>
    </row>
    <row r="99" spans="1:24" s="226" customFormat="1" ht="22.5" customHeight="1">
      <c r="A99" s="405"/>
      <c r="B99" s="406"/>
      <c r="C99" s="408"/>
      <c r="D99" s="409"/>
      <c r="E99" s="411"/>
      <c r="F99" s="227">
        <v>2562</v>
      </c>
      <c r="G99" s="227">
        <v>2563</v>
      </c>
      <c r="H99" s="227">
        <v>2564</v>
      </c>
      <c r="I99" s="401"/>
      <c r="J99" s="401"/>
      <c r="K99" s="401"/>
      <c r="L99" s="403"/>
      <c r="M99" s="404"/>
      <c r="N99" s="228" t="s">
        <v>2</v>
      </c>
      <c r="O99" s="229" t="s">
        <v>6</v>
      </c>
      <c r="P99" s="228" t="s">
        <v>2</v>
      </c>
      <c r="Q99" s="229" t="s">
        <v>6</v>
      </c>
      <c r="R99" s="228" t="s">
        <v>2</v>
      </c>
      <c r="S99" s="229" t="s">
        <v>6</v>
      </c>
      <c r="T99" s="228" t="s">
        <v>2</v>
      </c>
      <c r="U99" s="229" t="s">
        <v>6</v>
      </c>
      <c r="V99" s="228" t="s">
        <v>2</v>
      </c>
      <c r="W99" s="229" t="s">
        <v>6</v>
      </c>
      <c r="X99" s="399"/>
    </row>
    <row r="100" spans="1:31" ht="19.5" customHeight="1">
      <c r="A100" s="283">
        <v>84</v>
      </c>
      <c r="B100" s="345" t="s">
        <v>151</v>
      </c>
      <c r="C100" s="330" t="s">
        <v>64</v>
      </c>
      <c r="D100" s="324">
        <v>1</v>
      </c>
      <c r="E100" s="330" t="s">
        <v>64</v>
      </c>
      <c r="F100" s="240">
        <v>4</v>
      </c>
      <c r="G100" s="285">
        <v>4</v>
      </c>
      <c r="H100" s="330">
        <v>2</v>
      </c>
      <c r="I100" s="330">
        <v>1</v>
      </c>
      <c r="J100" s="240"/>
      <c r="K100" s="330">
        <v>1</v>
      </c>
      <c r="L100" s="331">
        <v>1200</v>
      </c>
      <c r="M100" s="286">
        <f t="shared" si="27"/>
        <v>1200</v>
      </c>
      <c r="N100" s="332"/>
      <c r="O100" s="286">
        <f t="shared" si="32"/>
        <v>0</v>
      </c>
      <c r="P100" s="333">
        <v>1</v>
      </c>
      <c r="Q100" s="286">
        <f t="shared" si="25"/>
        <v>1200</v>
      </c>
      <c r="R100" s="333"/>
      <c r="S100" s="286">
        <f t="shared" si="28"/>
        <v>0</v>
      </c>
      <c r="T100" s="333"/>
      <c r="U100" s="286">
        <f t="shared" si="26"/>
        <v>0</v>
      </c>
      <c r="V100" s="245">
        <f>K92-N92-P92-R92-T92</f>
        <v>0</v>
      </c>
      <c r="W100" s="289">
        <f>M92-O92-Q92-S92-U92</f>
        <v>0</v>
      </c>
      <c r="X100" s="342"/>
      <c r="AD100" s="291">
        <f t="shared" si="31"/>
        <v>1</v>
      </c>
      <c r="AE100" s="292">
        <f t="shared" si="31"/>
        <v>1200</v>
      </c>
    </row>
    <row r="101" spans="1:31" ht="19.5" customHeight="1">
      <c r="A101" s="283">
        <v>85</v>
      </c>
      <c r="B101" s="312" t="s">
        <v>152</v>
      </c>
      <c r="C101" s="330" t="s">
        <v>64</v>
      </c>
      <c r="D101" s="324">
        <v>1</v>
      </c>
      <c r="E101" s="330" t="s">
        <v>64</v>
      </c>
      <c r="F101" s="240"/>
      <c r="G101" s="285">
        <v>1</v>
      </c>
      <c r="H101" s="336">
        <v>2</v>
      </c>
      <c r="I101" s="330">
        <v>2</v>
      </c>
      <c r="J101" s="285"/>
      <c r="K101" s="330">
        <v>2</v>
      </c>
      <c r="L101" s="331">
        <v>350</v>
      </c>
      <c r="M101" s="286">
        <f t="shared" si="27"/>
        <v>700</v>
      </c>
      <c r="N101" s="332"/>
      <c r="O101" s="286">
        <f t="shared" si="32"/>
        <v>0</v>
      </c>
      <c r="P101" s="333">
        <v>1</v>
      </c>
      <c r="Q101" s="286">
        <f t="shared" si="25"/>
        <v>350</v>
      </c>
      <c r="R101" s="333"/>
      <c r="S101" s="286">
        <f t="shared" si="28"/>
        <v>0</v>
      </c>
      <c r="T101" s="333">
        <v>1</v>
      </c>
      <c r="U101" s="286">
        <f t="shared" si="26"/>
        <v>350</v>
      </c>
      <c r="V101" s="245" t="e">
        <f>#REF!-#REF!-#REF!-#REF!-#REF!</f>
        <v>#REF!</v>
      </c>
      <c r="W101" s="289" t="e">
        <f>#REF!-#REF!-#REF!-#REF!-#REF!</f>
        <v>#REF!</v>
      </c>
      <c r="X101" s="346"/>
      <c r="AD101" s="291">
        <f t="shared" si="31"/>
        <v>2</v>
      </c>
      <c r="AE101" s="292">
        <f t="shared" si="31"/>
        <v>700</v>
      </c>
    </row>
    <row r="102" spans="1:31" ht="19.5" customHeight="1">
      <c r="A102" s="283">
        <v>86</v>
      </c>
      <c r="B102" s="312" t="s">
        <v>153</v>
      </c>
      <c r="C102" s="330" t="s">
        <v>84</v>
      </c>
      <c r="D102" s="324">
        <v>1</v>
      </c>
      <c r="E102" s="330" t="s">
        <v>84</v>
      </c>
      <c r="F102" s="240">
        <v>5</v>
      </c>
      <c r="G102" s="285">
        <v>7</v>
      </c>
      <c r="H102" s="335">
        <v>6</v>
      </c>
      <c r="I102" s="330">
        <v>4</v>
      </c>
      <c r="J102" s="240"/>
      <c r="K102" s="330">
        <v>4</v>
      </c>
      <c r="L102" s="331">
        <v>450</v>
      </c>
      <c r="M102" s="286">
        <f t="shared" si="27"/>
        <v>1800</v>
      </c>
      <c r="N102" s="332"/>
      <c r="O102" s="286"/>
      <c r="P102" s="333">
        <v>2</v>
      </c>
      <c r="Q102" s="286">
        <f t="shared" si="25"/>
        <v>900</v>
      </c>
      <c r="R102" s="333"/>
      <c r="S102" s="286"/>
      <c r="T102" s="333">
        <v>2</v>
      </c>
      <c r="U102" s="286">
        <f t="shared" si="26"/>
        <v>900</v>
      </c>
      <c r="V102" s="245">
        <f>K93-N93-P93-R93-T93</f>
        <v>0</v>
      </c>
      <c r="W102" s="289">
        <f>M93-O93-Q93-S93-U93</f>
        <v>0</v>
      </c>
      <c r="X102" s="346"/>
      <c r="AD102" s="291">
        <f t="shared" si="31"/>
        <v>4</v>
      </c>
      <c r="AE102" s="292">
        <f t="shared" si="31"/>
        <v>1800</v>
      </c>
    </row>
    <row r="103" spans="1:31" s="266" customFormat="1" ht="19.5" customHeight="1">
      <c r="A103" s="283">
        <v>87</v>
      </c>
      <c r="B103" s="345" t="s">
        <v>154</v>
      </c>
      <c r="C103" s="330" t="s">
        <v>84</v>
      </c>
      <c r="D103" s="324">
        <v>1</v>
      </c>
      <c r="E103" s="330" t="s">
        <v>84</v>
      </c>
      <c r="F103" s="240">
        <v>8</v>
      </c>
      <c r="G103" s="240">
        <v>8</v>
      </c>
      <c r="H103" s="336">
        <v>10</v>
      </c>
      <c r="I103" s="330">
        <v>8</v>
      </c>
      <c r="J103" s="285"/>
      <c r="K103" s="330">
        <v>8</v>
      </c>
      <c r="L103" s="331">
        <v>550</v>
      </c>
      <c r="M103" s="286">
        <f t="shared" si="27"/>
        <v>4400</v>
      </c>
      <c r="N103" s="332"/>
      <c r="O103" s="286">
        <f aca="true" t="shared" si="33" ref="O103:O109">N103*L103</f>
        <v>0</v>
      </c>
      <c r="P103" s="333">
        <v>3</v>
      </c>
      <c r="Q103" s="286">
        <f t="shared" si="25"/>
        <v>1650</v>
      </c>
      <c r="R103" s="333">
        <v>3</v>
      </c>
      <c r="S103" s="286">
        <f aca="true" t="shared" si="34" ref="S103:S112">R103*L103</f>
        <v>1650</v>
      </c>
      <c r="T103" s="333">
        <v>2</v>
      </c>
      <c r="U103" s="286">
        <f t="shared" si="26"/>
        <v>1100</v>
      </c>
      <c r="V103" s="245">
        <f>K94-N94-P94-R94-T94</f>
        <v>0</v>
      </c>
      <c r="W103" s="289">
        <f>M94-O94-Q94-S94-U94</f>
        <v>0</v>
      </c>
      <c r="X103" s="346"/>
      <c r="AD103" s="291">
        <f t="shared" si="31"/>
        <v>8</v>
      </c>
      <c r="AE103" s="292">
        <f t="shared" si="31"/>
        <v>4400</v>
      </c>
    </row>
    <row r="104" spans="1:31" s="266" customFormat="1" ht="19.5" customHeight="1">
      <c r="A104" s="283">
        <v>88</v>
      </c>
      <c r="B104" s="312" t="s">
        <v>155</v>
      </c>
      <c r="C104" s="330" t="s">
        <v>10</v>
      </c>
      <c r="D104" s="324">
        <v>1</v>
      </c>
      <c r="E104" s="330" t="s">
        <v>10</v>
      </c>
      <c r="F104" s="319"/>
      <c r="G104" s="319"/>
      <c r="H104" s="324">
        <v>20</v>
      </c>
      <c r="I104" s="330">
        <v>20</v>
      </c>
      <c r="J104" s="240"/>
      <c r="K104" s="330">
        <v>20</v>
      </c>
      <c r="L104" s="331">
        <v>25</v>
      </c>
      <c r="M104" s="286">
        <f t="shared" si="27"/>
        <v>500</v>
      </c>
      <c r="N104" s="332"/>
      <c r="O104" s="286">
        <f t="shared" si="33"/>
        <v>0</v>
      </c>
      <c r="P104" s="333">
        <v>20</v>
      </c>
      <c r="Q104" s="286">
        <f t="shared" si="25"/>
        <v>500</v>
      </c>
      <c r="R104" s="333"/>
      <c r="S104" s="286">
        <f t="shared" si="34"/>
        <v>0</v>
      </c>
      <c r="T104" s="333"/>
      <c r="U104" s="286">
        <f t="shared" si="26"/>
        <v>0</v>
      </c>
      <c r="V104" s="245">
        <f>K95-N95-P95-R95-T95</f>
        <v>0</v>
      </c>
      <c r="W104" s="289">
        <f>M95-O95-Q95-S95-U95</f>
        <v>0</v>
      </c>
      <c r="X104" s="290"/>
      <c r="AD104" s="291">
        <f t="shared" si="31"/>
        <v>20</v>
      </c>
      <c r="AE104" s="292">
        <f t="shared" si="31"/>
        <v>500</v>
      </c>
    </row>
    <row r="105" spans="1:31" s="266" customFormat="1" ht="19.5" customHeight="1">
      <c r="A105" s="283">
        <v>89</v>
      </c>
      <c r="B105" s="315" t="s">
        <v>156</v>
      </c>
      <c r="C105" s="324" t="s">
        <v>64</v>
      </c>
      <c r="D105" s="324">
        <v>1</v>
      </c>
      <c r="E105" s="324" t="s">
        <v>64</v>
      </c>
      <c r="F105" s="240"/>
      <c r="G105" s="240"/>
      <c r="H105" s="324">
        <v>2</v>
      </c>
      <c r="I105" s="324">
        <v>1</v>
      </c>
      <c r="J105" s="285"/>
      <c r="K105" s="324">
        <v>1</v>
      </c>
      <c r="L105" s="325">
        <v>750</v>
      </c>
      <c r="M105" s="286">
        <f t="shared" si="27"/>
        <v>750</v>
      </c>
      <c r="N105" s="326"/>
      <c r="O105" s="286">
        <f t="shared" si="33"/>
        <v>0</v>
      </c>
      <c r="P105" s="327"/>
      <c r="Q105" s="286">
        <f t="shared" si="25"/>
        <v>0</v>
      </c>
      <c r="R105" s="327">
        <v>1</v>
      </c>
      <c r="S105" s="286">
        <f t="shared" si="34"/>
        <v>750</v>
      </c>
      <c r="T105" s="327"/>
      <c r="U105" s="286">
        <f t="shared" si="26"/>
        <v>0</v>
      </c>
      <c r="V105" s="245">
        <f>K96-N96-P96-R96-T96</f>
        <v>0</v>
      </c>
      <c r="W105" s="289">
        <f>M96-O96-Q96-S96-U96</f>
        <v>0</v>
      </c>
      <c r="X105" s="340"/>
      <c r="AD105" s="291">
        <f t="shared" si="31"/>
        <v>1</v>
      </c>
      <c r="AE105" s="292">
        <f t="shared" si="31"/>
        <v>750</v>
      </c>
    </row>
    <row r="106" spans="1:31" s="266" customFormat="1" ht="19.5" customHeight="1">
      <c r="A106" s="283">
        <v>90</v>
      </c>
      <c r="B106" s="312" t="s">
        <v>157</v>
      </c>
      <c r="C106" s="330" t="s">
        <v>72</v>
      </c>
      <c r="D106" s="324">
        <v>1</v>
      </c>
      <c r="E106" s="330" t="s">
        <v>72</v>
      </c>
      <c r="F106" s="240"/>
      <c r="G106" s="240"/>
      <c r="H106" s="324">
        <v>8</v>
      </c>
      <c r="I106" s="330">
        <v>6</v>
      </c>
      <c r="J106" s="240"/>
      <c r="K106" s="330">
        <v>6</v>
      </c>
      <c r="L106" s="331">
        <v>180</v>
      </c>
      <c r="M106" s="286">
        <f t="shared" si="27"/>
        <v>1080</v>
      </c>
      <c r="N106" s="332">
        <v>3</v>
      </c>
      <c r="O106" s="286">
        <f t="shared" si="33"/>
        <v>540</v>
      </c>
      <c r="P106" s="333"/>
      <c r="Q106" s="286">
        <f t="shared" si="25"/>
        <v>0</v>
      </c>
      <c r="R106" s="333">
        <v>3</v>
      </c>
      <c r="S106" s="286">
        <f t="shared" si="34"/>
        <v>540</v>
      </c>
      <c r="T106" s="333"/>
      <c r="U106" s="286">
        <f t="shared" si="26"/>
        <v>0</v>
      </c>
      <c r="V106" s="245">
        <f>K100-N100-P100-R100-T100</f>
        <v>0</v>
      </c>
      <c r="W106" s="289">
        <f>M100-O100-Q100-S100-U100</f>
        <v>0</v>
      </c>
      <c r="X106" s="290"/>
      <c r="AD106" s="291">
        <f t="shared" si="31"/>
        <v>6</v>
      </c>
      <c r="AE106" s="292">
        <f t="shared" si="31"/>
        <v>1080</v>
      </c>
    </row>
    <row r="107" spans="1:31" ht="19.5" customHeight="1">
      <c r="A107" s="283">
        <v>91</v>
      </c>
      <c r="B107" s="315" t="s">
        <v>158</v>
      </c>
      <c r="C107" s="324" t="s">
        <v>64</v>
      </c>
      <c r="D107" s="324">
        <v>1</v>
      </c>
      <c r="E107" s="324" t="s">
        <v>64</v>
      </c>
      <c r="F107" s="240"/>
      <c r="G107" s="240"/>
      <c r="H107" s="324">
        <v>1</v>
      </c>
      <c r="I107" s="324">
        <v>1</v>
      </c>
      <c r="J107" s="285"/>
      <c r="K107" s="324">
        <v>1</v>
      </c>
      <c r="L107" s="325">
        <v>10700</v>
      </c>
      <c r="M107" s="286">
        <f t="shared" si="27"/>
        <v>10700</v>
      </c>
      <c r="N107" s="347">
        <v>1</v>
      </c>
      <c r="O107" s="286">
        <f t="shared" si="33"/>
        <v>10700</v>
      </c>
      <c r="P107" s="327"/>
      <c r="Q107" s="286">
        <f t="shared" si="25"/>
        <v>0</v>
      </c>
      <c r="R107" s="327"/>
      <c r="S107" s="286">
        <f t="shared" si="34"/>
        <v>0</v>
      </c>
      <c r="T107" s="327"/>
      <c r="U107" s="286">
        <f t="shared" si="26"/>
        <v>0</v>
      </c>
      <c r="V107" s="245">
        <f>K101-N101-P101-R101-T101</f>
        <v>0</v>
      </c>
      <c r="W107" s="289">
        <f>M101-O101-Q101-S101-U101</f>
        <v>0</v>
      </c>
      <c r="X107" s="290"/>
      <c r="AD107" s="291">
        <f t="shared" si="31"/>
        <v>1</v>
      </c>
      <c r="AE107" s="292">
        <f t="shared" si="31"/>
        <v>10700</v>
      </c>
    </row>
    <row r="108" spans="1:31" ht="19.5" customHeight="1">
      <c r="A108" s="283">
        <v>92</v>
      </c>
      <c r="B108" s="342" t="s">
        <v>159</v>
      </c>
      <c r="C108" s="324" t="s">
        <v>10</v>
      </c>
      <c r="D108" s="324">
        <v>1</v>
      </c>
      <c r="E108" s="324" t="s">
        <v>10</v>
      </c>
      <c r="F108" s="240"/>
      <c r="G108" s="240"/>
      <c r="H108" s="324">
        <v>6</v>
      </c>
      <c r="I108" s="324">
        <v>6</v>
      </c>
      <c r="J108" s="240"/>
      <c r="K108" s="324">
        <v>6</v>
      </c>
      <c r="L108" s="325">
        <v>2890</v>
      </c>
      <c r="M108" s="286">
        <f t="shared" si="27"/>
        <v>17340</v>
      </c>
      <c r="N108" s="327"/>
      <c r="O108" s="286">
        <f t="shared" si="33"/>
        <v>0</v>
      </c>
      <c r="P108" s="327"/>
      <c r="Q108" s="286">
        <f t="shared" si="25"/>
        <v>0</v>
      </c>
      <c r="R108" s="327">
        <v>6</v>
      </c>
      <c r="S108" s="286">
        <f t="shared" si="34"/>
        <v>17340</v>
      </c>
      <c r="T108" s="327"/>
      <c r="U108" s="286">
        <f t="shared" si="26"/>
        <v>0</v>
      </c>
      <c r="V108" s="245">
        <f>K102-N102-P102-R102-T102</f>
        <v>0</v>
      </c>
      <c r="W108" s="289">
        <f>M102-O102-Q102-S102-U102</f>
        <v>0</v>
      </c>
      <c r="X108" s="290"/>
      <c r="AD108" s="291">
        <f t="shared" si="31"/>
        <v>6</v>
      </c>
      <c r="AE108" s="292">
        <f t="shared" si="31"/>
        <v>17340</v>
      </c>
    </row>
    <row r="109" spans="1:31" ht="19.5" customHeight="1">
      <c r="A109" s="283">
        <v>93</v>
      </c>
      <c r="B109" s="342" t="s">
        <v>160</v>
      </c>
      <c r="C109" s="324" t="s">
        <v>10</v>
      </c>
      <c r="D109" s="324">
        <v>1</v>
      </c>
      <c r="E109" s="324" t="s">
        <v>10</v>
      </c>
      <c r="F109" s="240"/>
      <c r="G109" s="240"/>
      <c r="H109" s="324">
        <v>6</v>
      </c>
      <c r="I109" s="324">
        <v>6</v>
      </c>
      <c r="J109" s="285"/>
      <c r="K109" s="324">
        <v>6</v>
      </c>
      <c r="L109" s="325">
        <v>2890</v>
      </c>
      <c r="M109" s="286">
        <f t="shared" si="27"/>
        <v>17340</v>
      </c>
      <c r="N109" s="327"/>
      <c r="O109" s="286">
        <f t="shared" si="33"/>
        <v>0</v>
      </c>
      <c r="P109" s="324"/>
      <c r="Q109" s="286">
        <f t="shared" si="25"/>
        <v>0</v>
      </c>
      <c r="R109" s="327">
        <v>6</v>
      </c>
      <c r="S109" s="286">
        <f t="shared" si="34"/>
        <v>17340</v>
      </c>
      <c r="T109" s="324"/>
      <c r="U109" s="286">
        <f t="shared" si="26"/>
        <v>0</v>
      </c>
      <c r="V109" s="245">
        <f>K103-N103-P103-R103-T103</f>
        <v>0</v>
      </c>
      <c r="W109" s="289">
        <f>M103-O103-Q103-S103-U103</f>
        <v>0</v>
      </c>
      <c r="X109" s="290"/>
      <c r="AD109" s="291">
        <f t="shared" si="31"/>
        <v>6</v>
      </c>
      <c r="AE109" s="292">
        <f t="shared" si="31"/>
        <v>17340</v>
      </c>
    </row>
    <row r="110" spans="1:31" ht="19.5" customHeight="1">
      <c r="A110" s="283">
        <v>94</v>
      </c>
      <c r="B110" s="311" t="s">
        <v>161</v>
      </c>
      <c r="C110" s="240" t="s">
        <v>10</v>
      </c>
      <c r="D110" s="240">
        <v>1</v>
      </c>
      <c r="E110" s="240" t="s">
        <v>10</v>
      </c>
      <c r="F110" s="240"/>
      <c r="G110" s="285"/>
      <c r="H110" s="348">
        <v>8</v>
      </c>
      <c r="I110" s="240">
        <v>8</v>
      </c>
      <c r="J110" s="240"/>
      <c r="K110" s="240">
        <v>8</v>
      </c>
      <c r="L110" s="309">
        <v>1130</v>
      </c>
      <c r="M110" s="286">
        <f t="shared" si="27"/>
        <v>9040</v>
      </c>
      <c r="N110" s="347"/>
      <c r="O110" s="286"/>
      <c r="P110" s="327">
        <v>8</v>
      </c>
      <c r="Q110" s="286">
        <f t="shared" si="25"/>
        <v>9040</v>
      </c>
      <c r="R110" s="327"/>
      <c r="S110" s="286">
        <f t="shared" si="34"/>
        <v>0</v>
      </c>
      <c r="T110" s="327"/>
      <c r="U110" s="286">
        <f t="shared" si="26"/>
        <v>0</v>
      </c>
      <c r="V110" s="245">
        <f>K104-N104-P104-R104-T104</f>
        <v>0</v>
      </c>
      <c r="W110" s="289">
        <f>M104-O104-Q104-S104-U104</f>
        <v>0</v>
      </c>
      <c r="X110" s="290"/>
      <c r="AD110" s="291">
        <f t="shared" si="31"/>
        <v>8</v>
      </c>
      <c r="AE110" s="292">
        <f t="shared" si="31"/>
        <v>9040</v>
      </c>
    </row>
    <row r="111" spans="1:31" ht="19.5" customHeight="1">
      <c r="A111" s="283">
        <v>95</v>
      </c>
      <c r="B111" s="311" t="s">
        <v>162</v>
      </c>
      <c r="C111" s="240" t="s">
        <v>64</v>
      </c>
      <c r="D111" s="240">
        <v>1</v>
      </c>
      <c r="E111" s="240" t="s">
        <v>64</v>
      </c>
      <c r="F111" s="240"/>
      <c r="G111" s="285"/>
      <c r="H111" s="348">
        <v>1</v>
      </c>
      <c r="I111" s="240">
        <v>1</v>
      </c>
      <c r="J111" s="285"/>
      <c r="K111" s="240">
        <v>1</v>
      </c>
      <c r="L111" s="309">
        <v>3500</v>
      </c>
      <c r="M111" s="286">
        <f t="shared" si="27"/>
        <v>3500</v>
      </c>
      <c r="N111" s="326"/>
      <c r="O111" s="286">
        <f>N111*L111</f>
        <v>0</v>
      </c>
      <c r="P111" s="327"/>
      <c r="Q111" s="286"/>
      <c r="R111" s="327">
        <v>1</v>
      </c>
      <c r="S111" s="286">
        <f t="shared" si="34"/>
        <v>3500</v>
      </c>
      <c r="T111" s="327"/>
      <c r="U111" s="286">
        <f t="shared" si="26"/>
        <v>0</v>
      </c>
      <c r="V111" s="245" t="e">
        <f>#REF!-#REF!-#REF!-#REF!-#REF!</f>
        <v>#REF!</v>
      </c>
      <c r="W111" s="289" t="e">
        <f>#REF!-#REF!-#REF!-#REF!-#REF!</f>
        <v>#REF!</v>
      </c>
      <c r="X111" s="290"/>
      <c r="AD111" s="291">
        <f t="shared" si="31"/>
        <v>1</v>
      </c>
      <c r="AE111" s="292">
        <f t="shared" si="31"/>
        <v>3500</v>
      </c>
    </row>
    <row r="112" spans="1:31" s="266" customFormat="1" ht="19.5" customHeight="1">
      <c r="A112" s="283">
        <v>96</v>
      </c>
      <c r="B112" s="311" t="s">
        <v>163</v>
      </c>
      <c r="C112" s="240" t="s">
        <v>64</v>
      </c>
      <c r="D112" s="240">
        <v>1</v>
      </c>
      <c r="E112" s="240" t="s">
        <v>64</v>
      </c>
      <c r="F112" s="240"/>
      <c r="G112" s="285"/>
      <c r="H112" s="348">
        <v>4</v>
      </c>
      <c r="I112" s="240">
        <v>4</v>
      </c>
      <c r="J112" s="240"/>
      <c r="K112" s="240">
        <v>4</v>
      </c>
      <c r="L112" s="309">
        <v>3500</v>
      </c>
      <c r="M112" s="286">
        <f t="shared" si="27"/>
        <v>14000</v>
      </c>
      <c r="N112" s="326"/>
      <c r="O112" s="286">
        <f>N112*L112</f>
        <v>0</v>
      </c>
      <c r="P112" s="327">
        <v>2</v>
      </c>
      <c r="Q112" s="286">
        <f>P112*L112</f>
        <v>7000</v>
      </c>
      <c r="R112" s="327"/>
      <c r="S112" s="286">
        <f t="shared" si="34"/>
        <v>0</v>
      </c>
      <c r="T112" s="327">
        <v>2</v>
      </c>
      <c r="U112" s="286">
        <f t="shared" si="26"/>
        <v>7000</v>
      </c>
      <c r="V112" s="245">
        <f>K105-N105-P105-R105-T105</f>
        <v>0</v>
      </c>
      <c r="W112" s="289">
        <f>M105-O105-Q105-S105-U105</f>
        <v>0</v>
      </c>
      <c r="X112" s="290"/>
      <c r="AD112" s="291">
        <f t="shared" si="31"/>
        <v>4</v>
      </c>
      <c r="AE112" s="292">
        <f t="shared" si="31"/>
        <v>14000</v>
      </c>
    </row>
    <row r="113" spans="1:31" s="266" customFormat="1" ht="19.5" customHeight="1">
      <c r="A113" s="283">
        <v>97</v>
      </c>
      <c r="B113" s="308" t="s">
        <v>164</v>
      </c>
      <c r="C113" s="240" t="s">
        <v>10</v>
      </c>
      <c r="D113" s="240">
        <v>1</v>
      </c>
      <c r="E113" s="240" t="s">
        <v>10</v>
      </c>
      <c r="F113" s="240"/>
      <c r="G113" s="240"/>
      <c r="H113" s="324"/>
      <c r="I113" s="240">
        <v>10</v>
      </c>
      <c r="J113" s="285"/>
      <c r="K113" s="240">
        <v>10</v>
      </c>
      <c r="L113" s="309">
        <v>170</v>
      </c>
      <c r="M113" s="242">
        <f t="shared" si="27"/>
        <v>1700</v>
      </c>
      <c r="N113" s="327">
        <v>10</v>
      </c>
      <c r="O113" s="242">
        <f>N113*L113</f>
        <v>1700</v>
      </c>
      <c r="P113" s="348"/>
      <c r="Q113" s="349"/>
      <c r="R113" s="350"/>
      <c r="S113" s="349"/>
      <c r="T113" s="348"/>
      <c r="U113" s="351"/>
      <c r="V113" s="245">
        <f>K106-N106-P106-R106-T106</f>
        <v>0</v>
      </c>
      <c r="W113" s="289">
        <f>M106-O106-Q106-S106-U106</f>
        <v>0</v>
      </c>
      <c r="X113" s="290"/>
      <c r="AD113" s="291">
        <f t="shared" si="31"/>
        <v>10</v>
      </c>
      <c r="AE113" s="292">
        <f t="shared" si="31"/>
        <v>1700</v>
      </c>
    </row>
    <row r="114" spans="1:31" s="266" customFormat="1" ht="19.5" customHeight="1">
      <c r="A114" s="283">
        <v>98</v>
      </c>
      <c r="B114" s="290" t="s">
        <v>165</v>
      </c>
      <c r="C114" s="240" t="s">
        <v>10</v>
      </c>
      <c r="D114" s="240">
        <v>1</v>
      </c>
      <c r="E114" s="240" t="s">
        <v>10</v>
      </c>
      <c r="F114" s="240">
        <v>4</v>
      </c>
      <c r="G114" s="285">
        <v>3</v>
      </c>
      <c r="H114" s="330">
        <v>5</v>
      </c>
      <c r="I114" s="240">
        <v>5</v>
      </c>
      <c r="J114" s="240"/>
      <c r="K114" s="240">
        <v>5</v>
      </c>
      <c r="L114" s="309">
        <v>650</v>
      </c>
      <c r="M114" s="286">
        <f t="shared" si="27"/>
        <v>3250</v>
      </c>
      <c r="N114" s="327"/>
      <c r="O114" s="286"/>
      <c r="P114" s="324"/>
      <c r="Q114" s="286">
        <f>P114*L114</f>
        <v>0</v>
      </c>
      <c r="R114" s="327">
        <v>5</v>
      </c>
      <c r="S114" s="286">
        <f>R114*L114</f>
        <v>3250</v>
      </c>
      <c r="T114" s="324"/>
      <c r="U114" s="286">
        <f aca="true" t="shared" si="35" ref="U114:U131">T114*L114</f>
        <v>0</v>
      </c>
      <c r="V114" s="245">
        <f>K107-N107-P107-R107-T107</f>
        <v>0</v>
      </c>
      <c r="W114" s="289">
        <f>M107-O107-Q107-S107-U107</f>
        <v>0</v>
      </c>
      <c r="X114" s="290"/>
      <c r="AD114" s="291">
        <f t="shared" si="31"/>
        <v>5</v>
      </c>
      <c r="AE114" s="292">
        <f t="shared" si="31"/>
        <v>3250</v>
      </c>
    </row>
    <row r="115" spans="1:31" s="266" customFormat="1" ht="19.5" customHeight="1">
      <c r="A115" s="283">
        <v>99</v>
      </c>
      <c r="B115" s="315" t="s">
        <v>166</v>
      </c>
      <c r="C115" s="352" t="s">
        <v>167</v>
      </c>
      <c r="D115" s="240">
        <v>1</v>
      </c>
      <c r="E115" s="324" t="s">
        <v>167</v>
      </c>
      <c r="F115" s="240"/>
      <c r="G115" s="285">
        <v>1</v>
      </c>
      <c r="H115" s="330">
        <v>1</v>
      </c>
      <c r="I115" s="324">
        <v>1</v>
      </c>
      <c r="J115" s="285"/>
      <c r="K115" s="324">
        <v>1</v>
      </c>
      <c r="L115" s="353">
        <v>7200</v>
      </c>
      <c r="M115" s="286">
        <f t="shared" si="27"/>
        <v>7200</v>
      </c>
      <c r="N115" s="347"/>
      <c r="O115" s="286">
        <f>N115*L115</f>
        <v>0</v>
      </c>
      <c r="P115" s="354">
        <v>1</v>
      </c>
      <c r="Q115" s="286">
        <f>P115*L115</f>
        <v>7200</v>
      </c>
      <c r="R115" s="354"/>
      <c r="S115" s="286"/>
      <c r="T115" s="354"/>
      <c r="U115" s="286">
        <f t="shared" si="35"/>
        <v>0</v>
      </c>
      <c r="V115" s="245" t="e">
        <f>#REF!-#REF!-#REF!-#REF!-#REF!</f>
        <v>#REF!</v>
      </c>
      <c r="W115" s="289" t="e">
        <f>#REF!-#REF!-#REF!-#REF!-#REF!</f>
        <v>#REF!</v>
      </c>
      <c r="X115" s="290"/>
      <c r="AD115" s="291">
        <f t="shared" si="31"/>
        <v>1</v>
      </c>
      <c r="AE115" s="292">
        <f t="shared" si="31"/>
        <v>7200</v>
      </c>
    </row>
    <row r="116" spans="1:31" s="266" customFormat="1" ht="19.5" customHeight="1">
      <c r="A116" s="283">
        <v>100</v>
      </c>
      <c r="B116" s="355" t="s">
        <v>168</v>
      </c>
      <c r="C116" s="356" t="s">
        <v>167</v>
      </c>
      <c r="D116" s="319">
        <v>1</v>
      </c>
      <c r="E116" s="319" t="s">
        <v>167</v>
      </c>
      <c r="F116" s="240">
        <v>1</v>
      </c>
      <c r="G116" s="285">
        <v>1</v>
      </c>
      <c r="H116" s="330">
        <v>1</v>
      </c>
      <c r="I116" s="319">
        <v>1</v>
      </c>
      <c r="J116" s="240"/>
      <c r="K116" s="319">
        <v>1</v>
      </c>
      <c r="L116" s="357">
        <v>1400</v>
      </c>
      <c r="M116" s="320">
        <f t="shared" si="27"/>
        <v>1400</v>
      </c>
      <c r="N116" s="358">
        <v>1</v>
      </c>
      <c r="O116" s="320">
        <f>N116*L116</f>
        <v>1400</v>
      </c>
      <c r="P116" s="359"/>
      <c r="Q116" s="320"/>
      <c r="R116" s="359"/>
      <c r="S116" s="320">
        <f>R116*L116</f>
        <v>0</v>
      </c>
      <c r="T116" s="359"/>
      <c r="U116" s="320">
        <f t="shared" si="35"/>
        <v>0</v>
      </c>
      <c r="V116" s="245">
        <f>K108-N108-P108-R108-T108</f>
        <v>0</v>
      </c>
      <c r="W116" s="289">
        <f>M108-O108-Q108-S108-U108</f>
        <v>0</v>
      </c>
      <c r="X116" s="290"/>
      <c r="AD116" s="291">
        <f t="shared" si="31"/>
        <v>1</v>
      </c>
      <c r="AE116" s="292">
        <f t="shared" si="31"/>
        <v>1400</v>
      </c>
    </row>
    <row r="117" spans="1:31" s="266" customFormat="1" ht="19.5" customHeight="1">
      <c r="A117" s="283">
        <v>101</v>
      </c>
      <c r="B117" s="316" t="s">
        <v>169</v>
      </c>
      <c r="C117" s="290" t="s">
        <v>167</v>
      </c>
      <c r="D117" s="240">
        <v>1</v>
      </c>
      <c r="E117" s="240" t="s">
        <v>167</v>
      </c>
      <c r="F117" s="240">
        <v>3</v>
      </c>
      <c r="G117" s="285">
        <v>3</v>
      </c>
      <c r="H117" s="330">
        <v>3</v>
      </c>
      <c r="I117" s="240">
        <v>2</v>
      </c>
      <c r="J117" s="285"/>
      <c r="K117" s="240">
        <v>2</v>
      </c>
      <c r="L117" s="304">
        <v>2500</v>
      </c>
      <c r="M117" s="286">
        <f t="shared" si="27"/>
        <v>5000</v>
      </c>
      <c r="N117" s="310"/>
      <c r="O117" s="286">
        <f>N117*L117</f>
        <v>0</v>
      </c>
      <c r="P117" s="306">
        <v>2</v>
      </c>
      <c r="Q117" s="286">
        <f aca="true" t="shared" si="36" ref="Q117:Q131">P117*L117</f>
        <v>5000</v>
      </c>
      <c r="R117" s="360"/>
      <c r="S117" s="286">
        <f>R117*L117</f>
        <v>0</v>
      </c>
      <c r="T117" s="360"/>
      <c r="U117" s="286">
        <f t="shared" si="35"/>
        <v>0</v>
      </c>
      <c r="V117" s="245">
        <f>K109-N109-P109-R109-T109</f>
        <v>0</v>
      </c>
      <c r="W117" s="289">
        <f>M109-O109-Q109-S109-U109</f>
        <v>0</v>
      </c>
      <c r="X117" s="290"/>
      <c r="AD117" s="291">
        <f t="shared" si="31"/>
        <v>2</v>
      </c>
      <c r="AE117" s="292">
        <f t="shared" si="31"/>
        <v>5000</v>
      </c>
    </row>
    <row r="118" spans="1:31" s="266" customFormat="1" ht="19.5" customHeight="1">
      <c r="A118" s="283">
        <v>102</v>
      </c>
      <c r="B118" s="316" t="s">
        <v>170</v>
      </c>
      <c r="C118" s="240" t="s">
        <v>84</v>
      </c>
      <c r="D118" s="240">
        <v>1</v>
      </c>
      <c r="E118" s="240" t="s">
        <v>84</v>
      </c>
      <c r="F118" s="285"/>
      <c r="G118" s="285"/>
      <c r="H118" s="285">
        <v>1</v>
      </c>
      <c r="I118" s="240">
        <v>2</v>
      </c>
      <c r="J118" s="240"/>
      <c r="K118" s="240">
        <v>2</v>
      </c>
      <c r="L118" s="309">
        <v>590</v>
      </c>
      <c r="M118" s="286">
        <f t="shared" si="27"/>
        <v>1180</v>
      </c>
      <c r="N118" s="305">
        <v>1</v>
      </c>
      <c r="O118" s="286">
        <f>N118*L118</f>
        <v>590</v>
      </c>
      <c r="P118" s="306"/>
      <c r="Q118" s="286">
        <f t="shared" si="36"/>
        <v>0</v>
      </c>
      <c r="R118" s="306">
        <v>1</v>
      </c>
      <c r="S118" s="286">
        <f>R118*L118</f>
        <v>590</v>
      </c>
      <c r="T118" s="306"/>
      <c r="U118" s="286">
        <f t="shared" si="35"/>
        <v>0</v>
      </c>
      <c r="V118" s="245" t="e">
        <f>#REF!-#REF!-#REF!-#REF!-#REF!</f>
        <v>#REF!</v>
      </c>
      <c r="W118" s="289" t="e">
        <f>#REF!-#REF!-#REF!-#REF!-#REF!</f>
        <v>#REF!</v>
      </c>
      <c r="X118" s="290"/>
      <c r="AD118" s="291">
        <f t="shared" si="31"/>
        <v>2</v>
      </c>
      <c r="AE118" s="292">
        <f t="shared" si="31"/>
        <v>1180</v>
      </c>
    </row>
    <row r="119" spans="1:31" s="266" customFormat="1" ht="19.5" customHeight="1">
      <c r="A119" s="283">
        <v>103</v>
      </c>
      <c r="B119" s="361" t="s">
        <v>171</v>
      </c>
      <c r="C119" s="285" t="s">
        <v>84</v>
      </c>
      <c r="D119" s="240">
        <v>1</v>
      </c>
      <c r="E119" s="285" t="s">
        <v>84</v>
      </c>
      <c r="F119" s="285">
        <v>2</v>
      </c>
      <c r="G119" s="285">
        <v>2</v>
      </c>
      <c r="H119" s="285">
        <v>2</v>
      </c>
      <c r="I119" s="285">
        <v>2</v>
      </c>
      <c r="J119" s="285"/>
      <c r="K119" s="285">
        <v>2</v>
      </c>
      <c r="L119" s="286">
        <v>1550</v>
      </c>
      <c r="M119" s="286">
        <f t="shared" si="27"/>
        <v>3100</v>
      </c>
      <c r="N119" s="287"/>
      <c r="O119" s="286"/>
      <c r="P119" s="288">
        <v>1</v>
      </c>
      <c r="Q119" s="286">
        <f t="shared" si="36"/>
        <v>1550</v>
      </c>
      <c r="R119" s="288"/>
      <c r="S119" s="286"/>
      <c r="T119" s="288">
        <v>1</v>
      </c>
      <c r="U119" s="286">
        <f t="shared" si="35"/>
        <v>1550</v>
      </c>
      <c r="V119" s="245">
        <f>K110-N110-P110-R110-T110</f>
        <v>0</v>
      </c>
      <c r="W119" s="289">
        <f>M110-O110-Q110-S110-U110</f>
        <v>0</v>
      </c>
      <c r="X119" s="290"/>
      <c r="AD119" s="291">
        <f t="shared" si="31"/>
        <v>2</v>
      </c>
      <c r="AE119" s="292">
        <f t="shared" si="31"/>
        <v>3100</v>
      </c>
    </row>
    <row r="120" spans="1:31" s="266" customFormat="1" ht="19.5" customHeight="1">
      <c r="A120" s="283">
        <v>104</v>
      </c>
      <c r="B120" s="361" t="s">
        <v>172</v>
      </c>
      <c r="C120" s="285" t="s">
        <v>173</v>
      </c>
      <c r="D120" s="240">
        <v>1</v>
      </c>
      <c r="E120" s="285" t="s">
        <v>173</v>
      </c>
      <c r="F120" s="285">
        <v>30</v>
      </c>
      <c r="G120" s="285">
        <v>30</v>
      </c>
      <c r="H120" s="285">
        <v>40</v>
      </c>
      <c r="I120" s="285">
        <v>40</v>
      </c>
      <c r="J120" s="240"/>
      <c r="K120" s="285">
        <v>40</v>
      </c>
      <c r="L120" s="286">
        <v>150</v>
      </c>
      <c r="M120" s="286">
        <f t="shared" si="27"/>
        <v>6000</v>
      </c>
      <c r="N120" s="287">
        <v>10</v>
      </c>
      <c r="O120" s="286">
        <f aca="true" t="shared" si="37" ref="O120:O131">N120*L120</f>
        <v>1500</v>
      </c>
      <c r="P120" s="288">
        <v>10</v>
      </c>
      <c r="Q120" s="286">
        <f t="shared" si="36"/>
        <v>1500</v>
      </c>
      <c r="R120" s="288">
        <v>10</v>
      </c>
      <c r="S120" s="286">
        <f aca="true" t="shared" si="38" ref="S120:S131">R120*L120</f>
        <v>1500</v>
      </c>
      <c r="T120" s="288">
        <v>10</v>
      </c>
      <c r="U120" s="286">
        <f t="shared" si="35"/>
        <v>1500</v>
      </c>
      <c r="V120" s="245">
        <f>K111-N111-P111-R111-T111</f>
        <v>0</v>
      </c>
      <c r="W120" s="289">
        <f>M111-O111-Q111-S111-U111</f>
        <v>0</v>
      </c>
      <c r="X120" s="290"/>
      <c r="AD120" s="291">
        <f t="shared" si="31"/>
        <v>40</v>
      </c>
      <c r="AE120" s="292">
        <f t="shared" si="31"/>
        <v>6000</v>
      </c>
    </row>
    <row r="121" spans="1:24" s="276" customFormat="1" ht="28.5" customHeight="1">
      <c r="A121" s="412" t="s">
        <v>209</v>
      </c>
      <c r="B121" s="412"/>
      <c r="C121" s="412"/>
      <c r="D121" s="412"/>
      <c r="E121" s="412"/>
      <c r="F121" s="412"/>
      <c r="G121" s="412"/>
      <c r="H121" s="412"/>
      <c r="I121" s="412"/>
      <c r="J121" s="412"/>
      <c r="K121" s="412"/>
      <c r="L121" s="412"/>
      <c r="M121" s="412"/>
      <c r="N121" s="412"/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</row>
    <row r="122" spans="1:24" s="226" customFormat="1" ht="32.25" customHeight="1">
      <c r="A122" s="405" t="s">
        <v>0</v>
      </c>
      <c r="B122" s="406" t="s">
        <v>59</v>
      </c>
      <c r="C122" s="407" t="s">
        <v>41</v>
      </c>
      <c r="D122" s="409" t="s">
        <v>1</v>
      </c>
      <c r="E122" s="410" t="s">
        <v>42</v>
      </c>
      <c r="F122" s="409" t="s">
        <v>43</v>
      </c>
      <c r="G122" s="409"/>
      <c r="H122" s="409"/>
      <c r="I122" s="400" t="s">
        <v>55</v>
      </c>
      <c r="J122" s="400" t="s">
        <v>44</v>
      </c>
      <c r="K122" s="400" t="s">
        <v>60</v>
      </c>
      <c r="L122" s="402" t="s">
        <v>3</v>
      </c>
      <c r="M122" s="404" t="s">
        <v>4</v>
      </c>
      <c r="N122" s="399" t="s">
        <v>5</v>
      </c>
      <c r="O122" s="399"/>
      <c r="P122" s="399" t="s">
        <v>7</v>
      </c>
      <c r="Q122" s="399"/>
      <c r="R122" s="399" t="s">
        <v>61</v>
      </c>
      <c r="S122" s="399"/>
      <c r="T122" s="399" t="s">
        <v>9</v>
      </c>
      <c r="U122" s="399"/>
      <c r="V122" s="399" t="s">
        <v>32</v>
      </c>
      <c r="W122" s="399"/>
      <c r="X122" s="399" t="s">
        <v>62</v>
      </c>
    </row>
    <row r="123" spans="1:24" s="226" customFormat="1" ht="22.5" customHeight="1">
      <c r="A123" s="405"/>
      <c r="B123" s="406"/>
      <c r="C123" s="408"/>
      <c r="D123" s="409"/>
      <c r="E123" s="411"/>
      <c r="F123" s="227">
        <v>2562</v>
      </c>
      <c r="G123" s="227">
        <v>2563</v>
      </c>
      <c r="H123" s="227">
        <v>2564</v>
      </c>
      <c r="I123" s="401"/>
      <c r="J123" s="401"/>
      <c r="K123" s="401"/>
      <c r="L123" s="403"/>
      <c r="M123" s="404"/>
      <c r="N123" s="228" t="s">
        <v>2</v>
      </c>
      <c r="O123" s="229" t="s">
        <v>6</v>
      </c>
      <c r="P123" s="228" t="s">
        <v>2</v>
      </c>
      <c r="Q123" s="229" t="s">
        <v>6</v>
      </c>
      <c r="R123" s="228" t="s">
        <v>2</v>
      </c>
      <c r="S123" s="229" t="s">
        <v>6</v>
      </c>
      <c r="T123" s="228" t="s">
        <v>2</v>
      </c>
      <c r="U123" s="229" t="s">
        <v>6</v>
      </c>
      <c r="V123" s="228" t="s">
        <v>2</v>
      </c>
      <c r="W123" s="229" t="s">
        <v>6</v>
      </c>
      <c r="X123" s="399"/>
    </row>
    <row r="124" spans="1:31" s="266" customFormat="1" ht="19.5" customHeight="1">
      <c r="A124" s="283">
        <v>105</v>
      </c>
      <c r="B124" s="316" t="s">
        <v>174</v>
      </c>
      <c r="C124" s="240" t="s">
        <v>10</v>
      </c>
      <c r="D124" s="240">
        <v>1</v>
      </c>
      <c r="E124" s="240" t="s">
        <v>10</v>
      </c>
      <c r="F124" s="285"/>
      <c r="G124" s="285"/>
      <c r="H124" s="240">
        <v>120</v>
      </c>
      <c r="I124" s="240">
        <v>120</v>
      </c>
      <c r="J124" s="285"/>
      <c r="K124" s="240">
        <v>120</v>
      </c>
      <c r="L124" s="309">
        <v>50</v>
      </c>
      <c r="M124" s="286">
        <f t="shared" si="27"/>
        <v>6000</v>
      </c>
      <c r="N124" s="287"/>
      <c r="O124" s="286">
        <f t="shared" si="37"/>
        <v>0</v>
      </c>
      <c r="P124" s="288"/>
      <c r="Q124" s="286">
        <f t="shared" si="36"/>
        <v>0</v>
      </c>
      <c r="R124" s="288">
        <v>120</v>
      </c>
      <c r="S124" s="286">
        <f t="shared" si="38"/>
        <v>6000</v>
      </c>
      <c r="T124" s="288"/>
      <c r="U124" s="286">
        <f t="shared" si="35"/>
        <v>0</v>
      </c>
      <c r="V124" s="245">
        <f aca="true" t="shared" si="39" ref="V124:V131">K112-N112-P112-R112-T112</f>
        <v>0</v>
      </c>
      <c r="W124" s="289">
        <f aca="true" t="shared" si="40" ref="W124:W131">M112-O112-Q112-S112-U112</f>
        <v>0</v>
      </c>
      <c r="X124" s="290"/>
      <c r="AD124" s="291">
        <f t="shared" si="31"/>
        <v>120</v>
      </c>
      <c r="AE124" s="292">
        <f t="shared" si="31"/>
        <v>6000</v>
      </c>
    </row>
    <row r="125" spans="1:31" s="266" customFormat="1" ht="19.5" customHeight="1">
      <c r="A125" s="283">
        <v>106</v>
      </c>
      <c r="B125" s="316" t="s">
        <v>175</v>
      </c>
      <c r="C125" s="240" t="s">
        <v>10</v>
      </c>
      <c r="D125" s="240">
        <v>1</v>
      </c>
      <c r="E125" s="240" t="s">
        <v>10</v>
      </c>
      <c r="F125" s="285"/>
      <c r="G125" s="285"/>
      <c r="H125" s="240">
        <v>1500</v>
      </c>
      <c r="I125" s="240">
        <v>1500</v>
      </c>
      <c r="J125" s="240"/>
      <c r="K125" s="240">
        <v>1500</v>
      </c>
      <c r="L125" s="309">
        <v>10</v>
      </c>
      <c r="M125" s="286">
        <f t="shared" si="27"/>
        <v>15000</v>
      </c>
      <c r="N125" s="287"/>
      <c r="O125" s="286">
        <f t="shared" si="37"/>
        <v>0</v>
      </c>
      <c r="P125" s="288">
        <v>1500</v>
      </c>
      <c r="Q125" s="286">
        <f t="shared" si="36"/>
        <v>15000</v>
      </c>
      <c r="R125" s="288"/>
      <c r="S125" s="286">
        <f t="shared" si="38"/>
        <v>0</v>
      </c>
      <c r="T125" s="288"/>
      <c r="U125" s="286">
        <f t="shared" si="35"/>
        <v>0</v>
      </c>
      <c r="V125" s="245">
        <f t="shared" si="39"/>
        <v>0</v>
      </c>
      <c r="W125" s="289">
        <f t="shared" si="40"/>
        <v>0</v>
      </c>
      <c r="X125" s="290"/>
      <c r="AD125" s="291">
        <f t="shared" si="31"/>
        <v>1500</v>
      </c>
      <c r="AE125" s="292">
        <f t="shared" si="31"/>
        <v>15000</v>
      </c>
    </row>
    <row r="126" spans="1:31" s="266" customFormat="1" ht="19.5" customHeight="1">
      <c r="A126" s="283">
        <v>107</v>
      </c>
      <c r="B126" s="316" t="s">
        <v>176</v>
      </c>
      <c r="C126" s="240" t="s">
        <v>10</v>
      </c>
      <c r="D126" s="240">
        <v>1</v>
      </c>
      <c r="E126" s="240" t="s">
        <v>10</v>
      </c>
      <c r="F126" s="285"/>
      <c r="G126" s="285"/>
      <c r="H126" s="240">
        <v>1000</v>
      </c>
      <c r="I126" s="240">
        <v>1000</v>
      </c>
      <c r="J126" s="285"/>
      <c r="K126" s="240">
        <v>1000</v>
      </c>
      <c r="L126" s="309">
        <v>10</v>
      </c>
      <c r="M126" s="286">
        <f t="shared" si="27"/>
        <v>10000</v>
      </c>
      <c r="N126" s="287"/>
      <c r="O126" s="286">
        <f t="shared" si="37"/>
        <v>0</v>
      </c>
      <c r="P126" s="288">
        <v>1000</v>
      </c>
      <c r="Q126" s="286">
        <f t="shared" si="36"/>
        <v>10000</v>
      </c>
      <c r="R126" s="288"/>
      <c r="S126" s="286">
        <f t="shared" si="38"/>
        <v>0</v>
      </c>
      <c r="T126" s="288"/>
      <c r="U126" s="286">
        <f t="shared" si="35"/>
        <v>0</v>
      </c>
      <c r="V126" s="245">
        <f t="shared" si="39"/>
        <v>0</v>
      </c>
      <c r="W126" s="289">
        <f t="shared" si="40"/>
        <v>0</v>
      </c>
      <c r="X126" s="290"/>
      <c r="AD126" s="291">
        <f t="shared" si="31"/>
        <v>1000</v>
      </c>
      <c r="AE126" s="292">
        <f t="shared" si="31"/>
        <v>10000</v>
      </c>
    </row>
    <row r="127" spans="1:31" s="266" customFormat="1" ht="19.5" customHeight="1">
      <c r="A127" s="283">
        <v>108</v>
      </c>
      <c r="B127" s="316" t="s">
        <v>177</v>
      </c>
      <c r="C127" s="285" t="s">
        <v>10</v>
      </c>
      <c r="D127" s="240">
        <v>1</v>
      </c>
      <c r="E127" s="285" t="s">
        <v>10</v>
      </c>
      <c r="F127" s="285"/>
      <c r="G127" s="285"/>
      <c r="H127" s="285">
        <v>1000</v>
      </c>
      <c r="I127" s="285">
        <v>1000</v>
      </c>
      <c r="J127" s="240"/>
      <c r="K127" s="285">
        <v>1000</v>
      </c>
      <c r="L127" s="286">
        <v>10</v>
      </c>
      <c r="M127" s="286">
        <f t="shared" si="27"/>
        <v>10000</v>
      </c>
      <c r="N127" s="287"/>
      <c r="O127" s="286">
        <f t="shared" si="37"/>
        <v>0</v>
      </c>
      <c r="P127" s="288">
        <v>1000</v>
      </c>
      <c r="Q127" s="286">
        <f t="shared" si="36"/>
        <v>10000</v>
      </c>
      <c r="R127" s="288"/>
      <c r="S127" s="286">
        <f t="shared" si="38"/>
        <v>0</v>
      </c>
      <c r="T127" s="288"/>
      <c r="U127" s="286">
        <f t="shared" si="35"/>
        <v>0</v>
      </c>
      <c r="V127" s="245">
        <f t="shared" si="39"/>
        <v>0</v>
      </c>
      <c r="W127" s="289">
        <f t="shared" si="40"/>
        <v>0</v>
      </c>
      <c r="X127" s="290"/>
      <c r="AD127" s="291">
        <f t="shared" si="31"/>
        <v>1000</v>
      </c>
      <c r="AE127" s="292">
        <f t="shared" si="31"/>
        <v>10000</v>
      </c>
    </row>
    <row r="128" spans="1:31" s="266" customFormat="1" ht="19.5" customHeight="1">
      <c r="A128" s="283">
        <v>109</v>
      </c>
      <c r="B128" s="316" t="s">
        <v>178</v>
      </c>
      <c r="C128" s="240" t="s">
        <v>167</v>
      </c>
      <c r="D128" s="240">
        <v>1</v>
      </c>
      <c r="E128" s="240" t="s">
        <v>167</v>
      </c>
      <c r="F128" s="285">
        <v>1</v>
      </c>
      <c r="G128" s="285">
        <v>1</v>
      </c>
      <c r="H128" s="240">
        <v>1</v>
      </c>
      <c r="I128" s="285">
        <v>1</v>
      </c>
      <c r="J128" s="285"/>
      <c r="K128" s="285">
        <v>1</v>
      </c>
      <c r="L128" s="309">
        <v>1500</v>
      </c>
      <c r="M128" s="286">
        <f t="shared" si="27"/>
        <v>1500</v>
      </c>
      <c r="N128" s="362"/>
      <c r="O128" s="286">
        <f t="shared" si="37"/>
        <v>0</v>
      </c>
      <c r="P128" s="306"/>
      <c r="Q128" s="286">
        <f t="shared" si="36"/>
        <v>0</v>
      </c>
      <c r="R128" s="306"/>
      <c r="S128" s="286">
        <f t="shared" si="38"/>
        <v>0</v>
      </c>
      <c r="T128" s="306">
        <v>1</v>
      </c>
      <c r="U128" s="286">
        <f t="shared" si="35"/>
        <v>1500</v>
      </c>
      <c r="V128" s="363">
        <f t="shared" si="39"/>
        <v>0</v>
      </c>
      <c r="W128" s="364">
        <f t="shared" si="40"/>
        <v>0</v>
      </c>
      <c r="X128" s="290"/>
      <c r="AD128" s="291">
        <f t="shared" si="31"/>
        <v>1</v>
      </c>
      <c r="AE128" s="292">
        <f t="shared" si="31"/>
        <v>1500</v>
      </c>
    </row>
    <row r="129" spans="1:31" s="266" customFormat="1" ht="19.5" customHeight="1">
      <c r="A129" s="283">
        <v>110</v>
      </c>
      <c r="B129" s="361" t="s">
        <v>179</v>
      </c>
      <c r="C129" s="285" t="s">
        <v>79</v>
      </c>
      <c r="D129" s="240">
        <v>1</v>
      </c>
      <c r="E129" s="285" t="s">
        <v>79</v>
      </c>
      <c r="F129" s="240">
        <v>60</v>
      </c>
      <c r="G129" s="285">
        <v>60</v>
      </c>
      <c r="H129" s="285">
        <v>80</v>
      </c>
      <c r="I129" s="285">
        <v>80</v>
      </c>
      <c r="J129" s="240"/>
      <c r="K129" s="285">
        <v>80</v>
      </c>
      <c r="L129" s="286">
        <v>250</v>
      </c>
      <c r="M129" s="286">
        <f t="shared" si="27"/>
        <v>20000</v>
      </c>
      <c r="N129" s="287">
        <v>20</v>
      </c>
      <c r="O129" s="286">
        <f t="shared" si="37"/>
        <v>5000</v>
      </c>
      <c r="P129" s="288">
        <v>20</v>
      </c>
      <c r="Q129" s="286">
        <f t="shared" si="36"/>
        <v>5000</v>
      </c>
      <c r="R129" s="288">
        <v>20</v>
      </c>
      <c r="S129" s="286">
        <f t="shared" si="38"/>
        <v>5000</v>
      </c>
      <c r="T129" s="288">
        <v>20</v>
      </c>
      <c r="U129" s="286">
        <f t="shared" si="35"/>
        <v>5000</v>
      </c>
      <c r="V129" s="245">
        <f t="shared" si="39"/>
        <v>0</v>
      </c>
      <c r="W129" s="289">
        <f t="shared" si="40"/>
        <v>0</v>
      </c>
      <c r="X129" s="365"/>
      <c r="AD129" s="291">
        <f t="shared" si="31"/>
        <v>80</v>
      </c>
      <c r="AE129" s="292">
        <f t="shared" si="31"/>
        <v>20000</v>
      </c>
    </row>
    <row r="130" spans="1:31" s="266" customFormat="1" ht="19.5" customHeight="1">
      <c r="A130" s="283">
        <v>111</v>
      </c>
      <c r="B130" s="361" t="s">
        <v>180</v>
      </c>
      <c r="C130" s="285" t="s">
        <v>64</v>
      </c>
      <c r="D130" s="240">
        <v>1</v>
      </c>
      <c r="E130" s="285" t="s">
        <v>64</v>
      </c>
      <c r="F130" s="285"/>
      <c r="G130" s="285"/>
      <c r="H130" s="285">
        <v>500</v>
      </c>
      <c r="I130" s="285">
        <v>500</v>
      </c>
      <c r="J130" s="285"/>
      <c r="K130" s="285">
        <v>500</v>
      </c>
      <c r="L130" s="286">
        <v>10</v>
      </c>
      <c r="M130" s="286">
        <f t="shared" si="27"/>
        <v>5000</v>
      </c>
      <c r="N130" s="287"/>
      <c r="O130" s="286">
        <f t="shared" si="37"/>
        <v>0</v>
      </c>
      <c r="P130" s="288">
        <v>500</v>
      </c>
      <c r="Q130" s="286">
        <f t="shared" si="36"/>
        <v>5000</v>
      </c>
      <c r="R130" s="288"/>
      <c r="S130" s="286">
        <f t="shared" si="38"/>
        <v>0</v>
      </c>
      <c r="T130" s="288"/>
      <c r="U130" s="286">
        <f t="shared" si="35"/>
        <v>0</v>
      </c>
      <c r="V130" s="245">
        <f t="shared" si="39"/>
        <v>0</v>
      </c>
      <c r="W130" s="289">
        <f t="shared" si="40"/>
        <v>0</v>
      </c>
      <c r="X130" s="366"/>
      <c r="AD130" s="291">
        <f t="shared" si="31"/>
        <v>500</v>
      </c>
      <c r="AE130" s="292">
        <f t="shared" si="31"/>
        <v>5000</v>
      </c>
    </row>
    <row r="131" spans="1:31" s="266" customFormat="1" ht="19.5" customHeight="1">
      <c r="A131" s="240">
        <v>112</v>
      </c>
      <c r="B131" s="361" t="s">
        <v>181</v>
      </c>
      <c r="C131" s="240" t="s">
        <v>10</v>
      </c>
      <c r="D131" s="240">
        <v>1</v>
      </c>
      <c r="E131" s="240" t="s">
        <v>10</v>
      </c>
      <c r="F131" s="240"/>
      <c r="G131" s="240"/>
      <c r="H131" s="240">
        <v>10</v>
      </c>
      <c r="I131" s="285">
        <v>10</v>
      </c>
      <c r="J131" s="240"/>
      <c r="K131" s="285">
        <v>10</v>
      </c>
      <c r="L131" s="286">
        <v>920</v>
      </c>
      <c r="M131" s="286">
        <f t="shared" si="27"/>
        <v>9200</v>
      </c>
      <c r="N131" s="287"/>
      <c r="O131" s="286">
        <f t="shared" si="37"/>
        <v>0</v>
      </c>
      <c r="P131" s="288"/>
      <c r="Q131" s="286">
        <f t="shared" si="36"/>
        <v>0</v>
      </c>
      <c r="R131" s="288">
        <v>10</v>
      </c>
      <c r="S131" s="286">
        <f t="shared" si="38"/>
        <v>9200</v>
      </c>
      <c r="T131" s="288"/>
      <c r="U131" s="286">
        <f t="shared" si="35"/>
        <v>0</v>
      </c>
      <c r="V131" s="245">
        <f t="shared" si="39"/>
        <v>0</v>
      </c>
      <c r="W131" s="289">
        <f t="shared" si="40"/>
        <v>0</v>
      </c>
      <c r="X131" s="366"/>
      <c r="AD131" s="291">
        <f t="shared" si="31"/>
        <v>10</v>
      </c>
      <c r="AE131" s="292">
        <f t="shared" si="31"/>
        <v>9200</v>
      </c>
    </row>
    <row r="132" spans="1:24" s="266" customFormat="1" ht="24.75" customHeight="1">
      <c r="A132" s="265"/>
      <c r="B132" s="250"/>
      <c r="C132" s="269"/>
      <c r="D132" s="269"/>
      <c r="E132" s="269"/>
      <c r="F132" s="269"/>
      <c r="G132" s="269"/>
      <c r="H132" s="269"/>
      <c r="I132" s="269"/>
      <c r="J132" s="269"/>
      <c r="K132" s="269"/>
      <c r="L132" s="270"/>
      <c r="M132" s="270"/>
      <c r="N132" s="269"/>
      <c r="O132" s="270"/>
      <c r="P132" s="269"/>
      <c r="Q132" s="270"/>
      <c r="R132" s="269"/>
      <c r="S132" s="270"/>
      <c r="T132" s="269"/>
      <c r="U132" s="270"/>
      <c r="V132" s="367"/>
      <c r="W132" s="366"/>
      <c r="X132" s="250"/>
    </row>
    <row r="133" spans="1:24" s="266" customFormat="1" ht="24.75" customHeight="1">
      <c r="A133" s="265"/>
      <c r="B133" s="250"/>
      <c r="C133" s="269"/>
      <c r="D133" s="269"/>
      <c r="E133" s="269"/>
      <c r="F133" s="269"/>
      <c r="G133" s="269"/>
      <c r="H133" s="269"/>
      <c r="I133" s="269"/>
      <c r="J133" s="269"/>
      <c r="K133" s="269"/>
      <c r="L133" s="270"/>
      <c r="M133" s="270"/>
      <c r="N133" s="269"/>
      <c r="O133" s="270"/>
      <c r="P133" s="269"/>
      <c r="Q133" s="270"/>
      <c r="R133" s="269"/>
      <c r="S133" s="270"/>
      <c r="T133" s="269"/>
      <c r="U133" s="270"/>
      <c r="V133" s="367"/>
      <c r="W133" s="366"/>
      <c r="X133" s="250"/>
    </row>
    <row r="134" spans="1:24" s="266" customFormat="1" ht="24.75" customHeight="1">
      <c r="A134" s="265"/>
      <c r="B134" s="250"/>
      <c r="C134" s="269"/>
      <c r="D134" s="269"/>
      <c r="E134" s="269"/>
      <c r="F134" s="269"/>
      <c r="G134" s="269"/>
      <c r="H134" s="269"/>
      <c r="I134" s="269"/>
      <c r="J134" s="269"/>
      <c r="K134" s="269"/>
      <c r="L134" s="270"/>
      <c r="M134" s="270"/>
      <c r="N134" s="269"/>
      <c r="O134" s="270"/>
      <c r="P134" s="269"/>
      <c r="Q134" s="270"/>
      <c r="R134" s="269"/>
      <c r="S134" s="270"/>
      <c r="T134" s="269"/>
      <c r="U134" s="270"/>
      <c r="V134" s="367"/>
      <c r="W134" s="366"/>
      <c r="X134" s="250"/>
    </row>
    <row r="135" spans="1:27" s="266" customFormat="1" ht="24.75" customHeight="1">
      <c r="A135" s="265"/>
      <c r="D135" s="265"/>
      <c r="E135" s="265"/>
      <c r="F135" s="265"/>
      <c r="G135" s="265"/>
      <c r="H135" s="265"/>
      <c r="I135" s="269"/>
      <c r="J135" s="269"/>
      <c r="K135" s="265"/>
      <c r="L135" s="265"/>
      <c r="M135" s="265"/>
      <c r="N135" s="265"/>
      <c r="O135" s="265"/>
      <c r="P135" s="265"/>
      <c r="Q135" s="265"/>
      <c r="R135" s="265"/>
      <c r="S135" s="265"/>
      <c r="T135" s="265"/>
      <c r="U135" s="413"/>
      <c r="V135" s="413"/>
      <c r="W135" s="413"/>
      <c r="X135" s="413"/>
      <c r="AA135" s="265"/>
    </row>
    <row r="136" spans="1:23" s="266" customFormat="1" ht="24.75" customHeight="1">
      <c r="A136" s="250"/>
      <c r="B136" s="250"/>
      <c r="C136" s="271"/>
      <c r="D136" s="272" t="s">
        <v>207</v>
      </c>
      <c r="E136" s="271"/>
      <c r="F136" s="271"/>
      <c r="G136" s="272"/>
      <c r="H136" s="272"/>
      <c r="I136" s="272"/>
      <c r="J136" s="272" t="s">
        <v>202</v>
      </c>
      <c r="K136" s="272"/>
      <c r="L136" s="271"/>
      <c r="M136" s="274"/>
      <c r="N136" s="275" t="s">
        <v>203</v>
      </c>
      <c r="O136" s="275"/>
      <c r="P136" s="271"/>
      <c r="Q136" s="271"/>
      <c r="R136" s="275"/>
      <c r="S136" s="275" t="s">
        <v>48</v>
      </c>
      <c r="T136" s="275"/>
      <c r="U136" s="275"/>
      <c r="V136" s="302"/>
      <c r="W136" s="368"/>
    </row>
    <row r="137" spans="1:22" s="266" customFormat="1" ht="24.75" customHeight="1">
      <c r="A137" s="265"/>
      <c r="B137" s="250"/>
      <c r="C137" s="271"/>
      <c r="D137" s="272" t="s">
        <v>208</v>
      </c>
      <c r="E137" s="271"/>
      <c r="F137" s="271"/>
      <c r="G137" s="272"/>
      <c r="H137" s="272"/>
      <c r="I137" s="272"/>
      <c r="J137" s="272" t="s">
        <v>204</v>
      </c>
      <c r="K137" s="272"/>
      <c r="L137" s="271"/>
      <c r="M137" s="274"/>
      <c r="N137" s="275" t="s">
        <v>205</v>
      </c>
      <c r="O137" s="275"/>
      <c r="P137" s="271"/>
      <c r="Q137" s="271"/>
      <c r="R137" s="275"/>
      <c r="S137" s="275" t="s">
        <v>206</v>
      </c>
      <c r="T137" s="275"/>
      <c r="U137" s="275"/>
      <c r="V137" s="267"/>
    </row>
    <row r="138" spans="1:24" ht="21">
      <c r="A138" s="265"/>
      <c r="C138" s="271"/>
      <c r="D138" s="272" t="s">
        <v>35</v>
      </c>
      <c r="E138" s="271"/>
      <c r="F138" s="271"/>
      <c r="G138" s="272"/>
      <c r="H138" s="272"/>
      <c r="I138" s="272"/>
      <c r="J138" s="272" t="s">
        <v>36</v>
      </c>
      <c r="K138" s="272"/>
      <c r="L138" s="271"/>
      <c r="M138" s="274"/>
      <c r="N138" s="275" t="s">
        <v>47</v>
      </c>
      <c r="O138" s="275"/>
      <c r="P138" s="271"/>
      <c r="Q138" s="271"/>
      <c r="R138" s="275"/>
      <c r="S138" s="275" t="s">
        <v>46</v>
      </c>
      <c r="T138" s="275"/>
      <c r="U138" s="275"/>
      <c r="V138" s="267"/>
      <c r="W138" s="266"/>
      <c r="X138" s="266"/>
    </row>
    <row r="139" spans="22:24" ht="18">
      <c r="V139" s="267"/>
      <c r="W139" s="266"/>
      <c r="X139" s="266"/>
    </row>
    <row r="140" spans="22:24" ht="18">
      <c r="V140" s="265"/>
      <c r="W140" s="266"/>
      <c r="X140" s="266"/>
    </row>
    <row r="141" ht="15">
      <c r="V141" s="270"/>
    </row>
    <row r="142" ht="15">
      <c r="V142" s="270"/>
    </row>
  </sheetData>
  <sheetProtection/>
  <mergeCells count="109">
    <mergeCell ref="R2:S2"/>
    <mergeCell ref="T2:U2"/>
    <mergeCell ref="A1:X1"/>
    <mergeCell ref="A2:A3"/>
    <mergeCell ref="B2:B3"/>
    <mergeCell ref="C2:C3"/>
    <mergeCell ref="D2:D3"/>
    <mergeCell ref="E2:E3"/>
    <mergeCell ref="F2:H2"/>
    <mergeCell ref="I2:I3"/>
    <mergeCell ref="V2:W2"/>
    <mergeCell ref="X2:X3"/>
    <mergeCell ref="T26:U26"/>
    <mergeCell ref="V26:W26"/>
    <mergeCell ref="X26:X27"/>
    <mergeCell ref="R26:S26"/>
    <mergeCell ref="J2:J3"/>
    <mergeCell ref="K2:K3"/>
    <mergeCell ref="A49:X49"/>
    <mergeCell ref="L2:L3"/>
    <mergeCell ref="M2:M3"/>
    <mergeCell ref="N2:O2"/>
    <mergeCell ref="P2:Q2"/>
    <mergeCell ref="K26:K27"/>
    <mergeCell ref="L26:L27"/>
    <mergeCell ref="M26:M27"/>
    <mergeCell ref="N26:O26"/>
    <mergeCell ref="P26:Q26"/>
    <mergeCell ref="U135:X135"/>
    <mergeCell ref="A25:X25"/>
    <mergeCell ref="A26:A27"/>
    <mergeCell ref="B26:B27"/>
    <mergeCell ref="C26:C27"/>
    <mergeCell ref="D26:D27"/>
    <mergeCell ref="E26:E27"/>
    <mergeCell ref="F26:H26"/>
    <mergeCell ref="I26:I27"/>
    <mergeCell ref="J26:J27"/>
    <mergeCell ref="M50:M51"/>
    <mergeCell ref="N50:O50"/>
    <mergeCell ref="A50:A51"/>
    <mergeCell ref="B50:B51"/>
    <mergeCell ref="C50:C51"/>
    <mergeCell ref="D50:D51"/>
    <mergeCell ref="E50:E51"/>
    <mergeCell ref="F50:H50"/>
    <mergeCell ref="P50:Q50"/>
    <mergeCell ref="R50:S50"/>
    <mergeCell ref="T50:U50"/>
    <mergeCell ref="V50:W50"/>
    <mergeCell ref="X50:X51"/>
    <mergeCell ref="A73:X73"/>
    <mergeCell ref="I50:I51"/>
    <mergeCell ref="J50:J51"/>
    <mergeCell ref="K50:K51"/>
    <mergeCell ref="L50:L51"/>
    <mergeCell ref="M74:M75"/>
    <mergeCell ref="N74:O74"/>
    <mergeCell ref="A74:A75"/>
    <mergeCell ref="B74:B75"/>
    <mergeCell ref="C74:C75"/>
    <mergeCell ref="D74:D75"/>
    <mergeCell ref="E74:E75"/>
    <mergeCell ref="F74:H74"/>
    <mergeCell ref="P74:Q74"/>
    <mergeCell ref="R74:S74"/>
    <mergeCell ref="T74:U74"/>
    <mergeCell ref="V74:W74"/>
    <mergeCell ref="X74:X75"/>
    <mergeCell ref="A97:X97"/>
    <mergeCell ref="I74:I75"/>
    <mergeCell ref="J74:J75"/>
    <mergeCell ref="K74:K75"/>
    <mergeCell ref="L74:L75"/>
    <mergeCell ref="M98:M99"/>
    <mergeCell ref="N98:O98"/>
    <mergeCell ref="A98:A99"/>
    <mergeCell ref="B98:B99"/>
    <mergeCell ref="C98:C99"/>
    <mergeCell ref="D98:D99"/>
    <mergeCell ref="E98:E99"/>
    <mergeCell ref="F98:H98"/>
    <mergeCell ref="P98:Q98"/>
    <mergeCell ref="R98:S98"/>
    <mergeCell ref="T98:U98"/>
    <mergeCell ref="V98:W98"/>
    <mergeCell ref="X98:X99"/>
    <mergeCell ref="A121:X121"/>
    <mergeCell ref="I98:I99"/>
    <mergeCell ref="J98:J99"/>
    <mergeCell ref="K98:K99"/>
    <mergeCell ref="L98:L99"/>
    <mergeCell ref="N122:O122"/>
    <mergeCell ref="A122:A123"/>
    <mergeCell ref="B122:B123"/>
    <mergeCell ref="C122:C123"/>
    <mergeCell ref="D122:D123"/>
    <mergeCell ref="E122:E123"/>
    <mergeCell ref="F122:H122"/>
    <mergeCell ref="P122:Q122"/>
    <mergeCell ref="R122:S122"/>
    <mergeCell ref="T122:U122"/>
    <mergeCell ref="V122:W122"/>
    <mergeCell ref="X122:X123"/>
    <mergeCell ref="I122:I123"/>
    <mergeCell ref="J122:J123"/>
    <mergeCell ref="K122:K123"/>
    <mergeCell ref="L122:L123"/>
    <mergeCell ref="M122:M123"/>
  </mergeCells>
  <printOptions/>
  <pageMargins left="0.31496062992125984" right="0.1968503937007874" top="0.5511811023622047" bottom="0.5511811023622047" header="0.31496062992125984" footer="0.31496062992125984"/>
  <pageSetup orientation="landscape" paperSize="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2"/>
  <sheetViews>
    <sheetView tabSelected="1" workbookViewId="0" topLeftCell="A1">
      <selection activeCell="S4" sqref="S4"/>
    </sheetView>
  </sheetViews>
  <sheetFormatPr defaultColWidth="9.00390625" defaultRowHeight="15"/>
  <cols>
    <col min="1" max="1" width="5.140625" style="268" customWidth="1"/>
    <col min="2" max="2" width="18.421875" style="269" customWidth="1"/>
    <col min="3" max="3" width="6.8515625" style="269" hidden="1" customWidth="1"/>
    <col min="4" max="4" width="6.8515625" style="269" customWidth="1"/>
    <col min="5" max="5" width="7.00390625" style="269" customWidth="1"/>
    <col min="6" max="6" width="5.140625" style="269" customWidth="1"/>
    <col min="7" max="7" width="4.8515625" style="269" customWidth="1"/>
    <col min="8" max="8" width="5.00390625" style="269" customWidth="1"/>
    <col min="9" max="9" width="8.140625" style="269" customWidth="1"/>
    <col min="10" max="10" width="6.7109375" style="269" customWidth="1"/>
    <col min="11" max="11" width="9.8515625" style="269" customWidth="1"/>
    <col min="12" max="12" width="7.7109375" style="270" customWidth="1"/>
    <col min="13" max="13" width="7.00390625" style="270" hidden="1" customWidth="1"/>
    <col min="14" max="14" width="8.00390625" style="270" customWidth="1"/>
    <col min="15" max="15" width="6.140625" style="269" customWidth="1"/>
    <col min="16" max="16" width="8.00390625" style="270" customWidth="1"/>
    <col min="17" max="17" width="6.57421875" style="269" customWidth="1"/>
    <col min="18" max="18" width="8.421875" style="270" customWidth="1"/>
    <col min="19" max="19" width="6.7109375" style="269" customWidth="1"/>
    <col min="20" max="20" width="8.140625" style="269" customWidth="1"/>
    <col min="21" max="21" width="6.8515625" style="269" customWidth="1"/>
    <col min="22" max="22" width="9.28125" style="270" customWidth="1"/>
    <col min="23" max="23" width="11.8515625" style="250" hidden="1" customWidth="1"/>
    <col min="24" max="24" width="13.140625" style="250" hidden="1" customWidth="1"/>
    <col min="25" max="25" width="9.00390625" style="247" hidden="1" customWidth="1"/>
    <col min="26" max="26" width="9.00390625" style="247" customWidth="1"/>
    <col min="27" max="27" width="8.421875" style="247" customWidth="1"/>
    <col min="28" max="28" width="11.00390625" style="247" customWidth="1"/>
    <col min="29" max="16384" width="9.00390625" style="247" customWidth="1"/>
  </cols>
  <sheetData>
    <row r="1" spans="1:24" s="225" customFormat="1" ht="33" customHeight="1">
      <c r="A1" s="416" t="s">
        <v>201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</row>
    <row r="2" spans="1:24" s="226" customFormat="1" ht="27" customHeight="1">
      <c r="A2" s="405" t="s">
        <v>0</v>
      </c>
      <c r="B2" s="406" t="s">
        <v>11</v>
      </c>
      <c r="C2" s="407" t="s">
        <v>41</v>
      </c>
      <c r="D2" s="409" t="s">
        <v>1</v>
      </c>
      <c r="E2" s="410" t="s">
        <v>42</v>
      </c>
      <c r="F2" s="409" t="s">
        <v>43</v>
      </c>
      <c r="G2" s="409"/>
      <c r="H2" s="409"/>
      <c r="I2" s="400" t="s">
        <v>55</v>
      </c>
      <c r="J2" s="400" t="s">
        <v>44</v>
      </c>
      <c r="K2" s="400" t="s">
        <v>57</v>
      </c>
      <c r="L2" s="404" t="s">
        <v>3</v>
      </c>
      <c r="M2" s="404" t="s">
        <v>31</v>
      </c>
      <c r="N2" s="404" t="s">
        <v>4</v>
      </c>
      <c r="O2" s="399" t="s">
        <v>5</v>
      </c>
      <c r="P2" s="399"/>
      <c r="Q2" s="399" t="s">
        <v>7</v>
      </c>
      <c r="R2" s="399"/>
      <c r="S2" s="414" t="s">
        <v>8</v>
      </c>
      <c r="T2" s="414"/>
      <c r="U2" s="399" t="s">
        <v>9</v>
      </c>
      <c r="V2" s="399"/>
      <c r="W2" s="399" t="s">
        <v>32</v>
      </c>
      <c r="X2" s="399"/>
    </row>
    <row r="3" spans="1:24" s="226" customFormat="1" ht="24" customHeight="1">
      <c r="A3" s="405"/>
      <c r="B3" s="406"/>
      <c r="C3" s="408"/>
      <c r="D3" s="409"/>
      <c r="E3" s="411"/>
      <c r="F3" s="227">
        <v>2562</v>
      </c>
      <c r="G3" s="227">
        <v>2563</v>
      </c>
      <c r="H3" s="227">
        <v>2564</v>
      </c>
      <c r="I3" s="401"/>
      <c r="J3" s="401"/>
      <c r="K3" s="401"/>
      <c r="L3" s="404"/>
      <c r="M3" s="404"/>
      <c r="N3" s="404"/>
      <c r="O3" s="228" t="s">
        <v>2</v>
      </c>
      <c r="P3" s="229" t="s">
        <v>6</v>
      </c>
      <c r="Q3" s="228" t="s">
        <v>2</v>
      </c>
      <c r="R3" s="229" t="s">
        <v>6</v>
      </c>
      <c r="S3" s="228" t="s">
        <v>2</v>
      </c>
      <c r="T3" s="228" t="s">
        <v>6</v>
      </c>
      <c r="U3" s="228" t="s">
        <v>2</v>
      </c>
      <c r="V3" s="229" t="s">
        <v>6</v>
      </c>
      <c r="W3" s="228" t="s">
        <v>2</v>
      </c>
      <c r="X3" s="228" t="s">
        <v>6</v>
      </c>
    </row>
    <row r="4" spans="1:24" s="226" customFormat="1" ht="24" customHeight="1">
      <c r="A4" s="230"/>
      <c r="B4" s="231"/>
      <c r="C4" s="232"/>
      <c r="D4" s="233"/>
      <c r="E4" s="234"/>
      <c r="F4" s="233"/>
      <c r="G4" s="233"/>
      <c r="H4" s="233"/>
      <c r="I4" s="235"/>
      <c r="J4" s="236"/>
      <c r="K4" s="235"/>
      <c r="L4" s="237"/>
      <c r="M4" s="237"/>
      <c r="N4" s="237">
        <f>SUM(N5:N24)</f>
        <v>277900</v>
      </c>
      <c r="O4" s="238"/>
      <c r="P4" s="237">
        <f>SUM(P5:P24)</f>
        <v>68400</v>
      </c>
      <c r="Q4" s="238"/>
      <c r="R4" s="237">
        <f>SUM(R5:R24)</f>
        <v>70050</v>
      </c>
      <c r="S4" s="238"/>
      <c r="T4" s="237">
        <f>SUM(T5:T24)</f>
        <v>69400</v>
      </c>
      <c r="U4" s="238"/>
      <c r="V4" s="237">
        <f>SUM(V5:V24)</f>
        <v>70050</v>
      </c>
      <c r="W4" s="238"/>
      <c r="X4" s="237">
        <f>SUM(X5:X24)</f>
        <v>0</v>
      </c>
    </row>
    <row r="5" spans="1:28" ht="24" customHeight="1">
      <c r="A5" s="239">
        <v>1</v>
      </c>
      <c r="B5" s="240" t="s">
        <v>18</v>
      </c>
      <c r="C5" s="240" t="s">
        <v>28</v>
      </c>
      <c r="D5" s="240">
        <v>1</v>
      </c>
      <c r="E5" s="240" t="s">
        <v>28</v>
      </c>
      <c r="F5" s="240">
        <v>20</v>
      </c>
      <c r="G5" s="240">
        <v>20</v>
      </c>
      <c r="H5" s="240">
        <v>20</v>
      </c>
      <c r="I5" s="240">
        <v>20</v>
      </c>
      <c r="J5" s="241">
        <v>0</v>
      </c>
      <c r="K5" s="240">
        <v>20</v>
      </c>
      <c r="L5" s="242">
        <v>250</v>
      </c>
      <c r="M5" s="242">
        <v>250</v>
      </c>
      <c r="N5" s="242">
        <f aca="true" t="shared" si="0" ref="N5:N22">L5*K5</f>
        <v>5000</v>
      </c>
      <c r="O5" s="243"/>
      <c r="P5" s="244">
        <f>O5*L5</f>
        <v>0</v>
      </c>
      <c r="Q5" s="243">
        <v>10</v>
      </c>
      <c r="R5" s="244">
        <f>Q5*L5</f>
        <v>2500</v>
      </c>
      <c r="S5" s="243"/>
      <c r="T5" s="244">
        <f>S5*L5</f>
        <v>0</v>
      </c>
      <c r="U5" s="243">
        <v>10</v>
      </c>
      <c r="V5" s="244">
        <f>U5*L5</f>
        <v>2500</v>
      </c>
      <c r="W5" s="245">
        <f>K5-O5-Q5-S5-U5</f>
        <v>0</v>
      </c>
      <c r="X5" s="246">
        <f>N5-P5-R5-T5-V5</f>
        <v>0</v>
      </c>
      <c r="Y5" s="247" t="s">
        <v>49</v>
      </c>
      <c r="AA5" s="248">
        <f>O5+Q5+S5+U5</f>
        <v>20</v>
      </c>
      <c r="AB5" s="249">
        <f>P5+R5+T5+V5</f>
        <v>5000</v>
      </c>
    </row>
    <row r="6" spans="1:28" ht="24" customHeight="1">
      <c r="A6" s="239">
        <v>2</v>
      </c>
      <c r="B6" s="240" t="s">
        <v>19</v>
      </c>
      <c r="C6" s="240" t="s">
        <v>28</v>
      </c>
      <c r="D6" s="240">
        <v>1</v>
      </c>
      <c r="E6" s="240" t="s">
        <v>28</v>
      </c>
      <c r="F6" s="240">
        <v>20</v>
      </c>
      <c r="G6" s="240">
        <v>20</v>
      </c>
      <c r="H6" s="240">
        <v>20</v>
      </c>
      <c r="I6" s="240">
        <v>20</v>
      </c>
      <c r="J6" s="241">
        <v>0</v>
      </c>
      <c r="K6" s="240">
        <v>20</v>
      </c>
      <c r="L6" s="242">
        <v>250</v>
      </c>
      <c r="M6" s="242">
        <v>250</v>
      </c>
      <c r="N6" s="242">
        <f t="shared" si="0"/>
        <v>5000</v>
      </c>
      <c r="O6" s="243"/>
      <c r="P6" s="244">
        <f aca="true" t="shared" si="1" ref="P6:P22">O6*L6</f>
        <v>0</v>
      </c>
      <c r="Q6" s="243">
        <v>10</v>
      </c>
      <c r="R6" s="244">
        <f aca="true" t="shared" si="2" ref="R6:R22">Q6*L6</f>
        <v>2500</v>
      </c>
      <c r="S6" s="243"/>
      <c r="T6" s="244">
        <f aca="true" t="shared" si="3" ref="T6:T22">S6*L6</f>
        <v>0</v>
      </c>
      <c r="U6" s="243">
        <v>10</v>
      </c>
      <c r="V6" s="244">
        <f>U6*L6</f>
        <v>2500</v>
      </c>
      <c r="W6" s="245">
        <f aca="true" t="shared" si="4" ref="W6:W21">K6-O6-Q6-S6-U6</f>
        <v>0</v>
      </c>
      <c r="X6" s="246">
        <f aca="true" t="shared" si="5" ref="X6:X22">N6-P6-R6-T6-V6</f>
        <v>0</v>
      </c>
      <c r="Y6" s="247" t="s">
        <v>49</v>
      </c>
      <c r="AA6" s="248">
        <f aca="true" t="shared" si="6" ref="AA6:AB22">O6+Q6+S6+U6</f>
        <v>20</v>
      </c>
      <c r="AB6" s="249">
        <f t="shared" si="6"/>
        <v>5000</v>
      </c>
    </row>
    <row r="7" spans="1:28" ht="24" customHeight="1">
      <c r="A7" s="239">
        <v>3</v>
      </c>
      <c r="B7" s="240" t="s">
        <v>20</v>
      </c>
      <c r="C7" s="240" t="s">
        <v>28</v>
      </c>
      <c r="D7" s="240">
        <v>1</v>
      </c>
      <c r="E7" s="240" t="s">
        <v>28</v>
      </c>
      <c r="F7" s="240">
        <v>30</v>
      </c>
      <c r="G7" s="240">
        <v>30</v>
      </c>
      <c r="H7" s="240">
        <v>30</v>
      </c>
      <c r="I7" s="240">
        <v>30</v>
      </c>
      <c r="J7" s="241">
        <v>0</v>
      </c>
      <c r="K7" s="240">
        <v>30</v>
      </c>
      <c r="L7" s="242">
        <v>250</v>
      </c>
      <c r="M7" s="242">
        <v>250</v>
      </c>
      <c r="N7" s="242">
        <f t="shared" si="0"/>
        <v>7500</v>
      </c>
      <c r="O7" s="243"/>
      <c r="P7" s="244">
        <f t="shared" si="1"/>
        <v>0</v>
      </c>
      <c r="Q7" s="243">
        <v>15</v>
      </c>
      <c r="R7" s="244">
        <f t="shared" si="2"/>
        <v>3750</v>
      </c>
      <c r="S7" s="243"/>
      <c r="T7" s="244">
        <f t="shared" si="3"/>
        <v>0</v>
      </c>
      <c r="U7" s="243">
        <v>15</v>
      </c>
      <c r="V7" s="244">
        <f aca="true" t="shared" si="7" ref="V7:V22">U7*L7</f>
        <v>3750</v>
      </c>
      <c r="W7" s="245">
        <f t="shared" si="4"/>
        <v>0</v>
      </c>
      <c r="X7" s="246">
        <f t="shared" si="5"/>
        <v>0</v>
      </c>
      <c r="Y7" s="247" t="s">
        <v>49</v>
      </c>
      <c r="AA7" s="248">
        <f t="shared" si="6"/>
        <v>30</v>
      </c>
      <c r="AB7" s="249">
        <f t="shared" si="6"/>
        <v>7500</v>
      </c>
    </row>
    <row r="8" spans="1:28" ht="24" customHeight="1">
      <c r="A8" s="239">
        <v>4</v>
      </c>
      <c r="B8" s="240" t="s">
        <v>21</v>
      </c>
      <c r="C8" s="240" t="s">
        <v>28</v>
      </c>
      <c r="D8" s="240">
        <v>1</v>
      </c>
      <c r="E8" s="240" t="s">
        <v>28</v>
      </c>
      <c r="F8" s="240">
        <v>30</v>
      </c>
      <c r="G8" s="240">
        <v>30</v>
      </c>
      <c r="H8" s="240">
        <v>30</v>
      </c>
      <c r="I8" s="240">
        <v>30</v>
      </c>
      <c r="J8" s="241">
        <v>0</v>
      </c>
      <c r="K8" s="240">
        <v>30</v>
      </c>
      <c r="L8" s="242">
        <v>250</v>
      </c>
      <c r="M8" s="242">
        <v>250</v>
      </c>
      <c r="N8" s="242">
        <f t="shared" si="0"/>
        <v>7500</v>
      </c>
      <c r="O8" s="243"/>
      <c r="P8" s="244">
        <f t="shared" si="1"/>
        <v>0</v>
      </c>
      <c r="Q8" s="243">
        <v>15</v>
      </c>
      <c r="R8" s="244">
        <f t="shared" si="2"/>
        <v>3750</v>
      </c>
      <c r="S8" s="243"/>
      <c r="T8" s="244">
        <f t="shared" si="3"/>
        <v>0</v>
      </c>
      <c r="U8" s="243">
        <v>15</v>
      </c>
      <c r="V8" s="244">
        <f t="shared" si="7"/>
        <v>3750</v>
      </c>
      <c r="W8" s="245">
        <f t="shared" si="4"/>
        <v>0</v>
      </c>
      <c r="X8" s="246">
        <f t="shared" si="5"/>
        <v>0</v>
      </c>
      <c r="Y8" s="247" t="s">
        <v>49</v>
      </c>
      <c r="AA8" s="248">
        <f t="shared" si="6"/>
        <v>30</v>
      </c>
      <c r="AB8" s="249">
        <f t="shared" si="6"/>
        <v>7500</v>
      </c>
    </row>
    <row r="9" spans="1:28" ht="24" customHeight="1">
      <c r="A9" s="239">
        <v>5</v>
      </c>
      <c r="B9" s="240" t="s">
        <v>22</v>
      </c>
      <c r="C9" s="240" t="s">
        <v>28</v>
      </c>
      <c r="D9" s="240">
        <v>1</v>
      </c>
      <c r="E9" s="240" t="s">
        <v>28</v>
      </c>
      <c r="F9" s="240">
        <v>30</v>
      </c>
      <c r="G9" s="240">
        <v>30</v>
      </c>
      <c r="H9" s="240">
        <v>30</v>
      </c>
      <c r="I9" s="240">
        <v>30</v>
      </c>
      <c r="J9" s="241">
        <v>0</v>
      </c>
      <c r="K9" s="240">
        <v>30</v>
      </c>
      <c r="L9" s="242">
        <v>250</v>
      </c>
      <c r="M9" s="242">
        <v>250</v>
      </c>
      <c r="N9" s="242">
        <f t="shared" si="0"/>
        <v>7500</v>
      </c>
      <c r="O9" s="243"/>
      <c r="P9" s="244">
        <f t="shared" si="1"/>
        <v>0</v>
      </c>
      <c r="Q9" s="243">
        <v>15</v>
      </c>
      <c r="R9" s="244">
        <f t="shared" si="2"/>
        <v>3750</v>
      </c>
      <c r="S9" s="243"/>
      <c r="T9" s="244">
        <f t="shared" si="3"/>
        <v>0</v>
      </c>
      <c r="U9" s="243">
        <v>15</v>
      </c>
      <c r="V9" s="244">
        <f t="shared" si="7"/>
        <v>3750</v>
      </c>
      <c r="W9" s="245">
        <f t="shared" si="4"/>
        <v>0</v>
      </c>
      <c r="X9" s="246">
        <f t="shared" si="5"/>
        <v>0</v>
      </c>
      <c r="Y9" s="247" t="s">
        <v>49</v>
      </c>
      <c r="AA9" s="248">
        <f t="shared" si="6"/>
        <v>30</v>
      </c>
      <c r="AB9" s="249">
        <f t="shared" si="6"/>
        <v>7500</v>
      </c>
    </row>
    <row r="10" spans="1:28" ht="24" customHeight="1">
      <c r="A10" s="239">
        <v>6</v>
      </c>
      <c r="B10" s="240" t="s">
        <v>12</v>
      </c>
      <c r="C10" s="240" t="s">
        <v>13</v>
      </c>
      <c r="D10" s="240">
        <v>1</v>
      </c>
      <c r="E10" s="240" t="s">
        <v>13</v>
      </c>
      <c r="F10" s="240">
        <v>40</v>
      </c>
      <c r="G10" s="240">
        <v>40</v>
      </c>
      <c r="H10" s="240">
        <v>50</v>
      </c>
      <c r="I10" s="240">
        <v>40</v>
      </c>
      <c r="J10" s="241">
        <v>0</v>
      </c>
      <c r="K10" s="240">
        <v>40</v>
      </c>
      <c r="L10" s="242">
        <v>380</v>
      </c>
      <c r="M10" s="242">
        <v>380</v>
      </c>
      <c r="N10" s="242">
        <f t="shared" si="0"/>
        <v>15200</v>
      </c>
      <c r="O10" s="243">
        <v>20</v>
      </c>
      <c r="P10" s="244">
        <f t="shared" si="1"/>
        <v>7600</v>
      </c>
      <c r="Q10" s="243"/>
      <c r="R10" s="244">
        <f t="shared" si="2"/>
        <v>0</v>
      </c>
      <c r="S10" s="243">
        <v>20</v>
      </c>
      <c r="T10" s="244">
        <f t="shared" si="3"/>
        <v>7600</v>
      </c>
      <c r="U10" s="243"/>
      <c r="V10" s="244">
        <f t="shared" si="7"/>
        <v>0</v>
      </c>
      <c r="W10" s="245">
        <f t="shared" si="4"/>
        <v>0</v>
      </c>
      <c r="X10" s="246">
        <f t="shared" si="5"/>
        <v>0</v>
      </c>
      <c r="Y10" s="247" t="s">
        <v>50</v>
      </c>
      <c r="AA10" s="248">
        <f t="shared" si="6"/>
        <v>40</v>
      </c>
      <c r="AB10" s="249">
        <f t="shared" si="6"/>
        <v>15200</v>
      </c>
    </row>
    <row r="11" spans="1:28" ht="24" customHeight="1">
      <c r="A11" s="239">
        <v>7</v>
      </c>
      <c r="B11" s="240" t="s">
        <v>14</v>
      </c>
      <c r="C11" s="240" t="s">
        <v>13</v>
      </c>
      <c r="D11" s="240">
        <v>1</v>
      </c>
      <c r="E11" s="240" t="s">
        <v>13</v>
      </c>
      <c r="F11" s="240">
        <v>50</v>
      </c>
      <c r="G11" s="240">
        <v>50</v>
      </c>
      <c r="H11" s="240">
        <v>55</v>
      </c>
      <c r="I11" s="240">
        <v>50</v>
      </c>
      <c r="J11" s="241">
        <v>0</v>
      </c>
      <c r="K11" s="240">
        <v>50</v>
      </c>
      <c r="L11" s="242">
        <v>380</v>
      </c>
      <c r="M11" s="242">
        <v>380</v>
      </c>
      <c r="N11" s="242">
        <f t="shared" si="0"/>
        <v>19000</v>
      </c>
      <c r="O11" s="243">
        <v>30</v>
      </c>
      <c r="P11" s="244">
        <f t="shared" si="1"/>
        <v>11400</v>
      </c>
      <c r="Q11" s="243"/>
      <c r="R11" s="244">
        <f t="shared" si="2"/>
        <v>0</v>
      </c>
      <c r="S11" s="243">
        <v>20</v>
      </c>
      <c r="T11" s="244">
        <f t="shared" si="3"/>
        <v>7600</v>
      </c>
      <c r="U11" s="243"/>
      <c r="V11" s="244">
        <f t="shared" si="7"/>
        <v>0</v>
      </c>
      <c r="W11" s="245">
        <f t="shared" si="4"/>
        <v>0</v>
      </c>
      <c r="X11" s="246">
        <f t="shared" si="5"/>
        <v>0</v>
      </c>
      <c r="Y11" s="247" t="s">
        <v>50</v>
      </c>
      <c r="AA11" s="248">
        <f t="shared" si="6"/>
        <v>50</v>
      </c>
      <c r="AB11" s="249">
        <f t="shared" si="6"/>
        <v>19000</v>
      </c>
    </row>
    <row r="12" spans="1:28" ht="24" customHeight="1">
      <c r="A12" s="239">
        <v>8</v>
      </c>
      <c r="B12" s="240" t="s">
        <v>15</v>
      </c>
      <c r="C12" s="240" t="s">
        <v>13</v>
      </c>
      <c r="D12" s="240">
        <v>1</v>
      </c>
      <c r="E12" s="240" t="s">
        <v>13</v>
      </c>
      <c r="F12" s="240">
        <v>60</v>
      </c>
      <c r="G12" s="240">
        <v>60</v>
      </c>
      <c r="H12" s="240">
        <v>30</v>
      </c>
      <c r="I12" s="240">
        <v>60</v>
      </c>
      <c r="J12" s="241">
        <v>0</v>
      </c>
      <c r="K12" s="240">
        <v>60</v>
      </c>
      <c r="L12" s="242">
        <v>380</v>
      </c>
      <c r="M12" s="242">
        <v>380</v>
      </c>
      <c r="N12" s="242">
        <f t="shared" si="0"/>
        <v>22800</v>
      </c>
      <c r="O12" s="243">
        <v>30</v>
      </c>
      <c r="P12" s="244">
        <f t="shared" si="1"/>
        <v>11400</v>
      </c>
      <c r="Q12" s="243"/>
      <c r="R12" s="244">
        <f t="shared" si="2"/>
        <v>0</v>
      </c>
      <c r="S12" s="243">
        <v>30</v>
      </c>
      <c r="T12" s="244">
        <f t="shared" si="3"/>
        <v>11400</v>
      </c>
      <c r="U12" s="243"/>
      <c r="V12" s="244">
        <f t="shared" si="7"/>
        <v>0</v>
      </c>
      <c r="W12" s="245">
        <f t="shared" si="4"/>
        <v>0</v>
      </c>
      <c r="X12" s="246">
        <f t="shared" si="5"/>
        <v>0</v>
      </c>
      <c r="Y12" s="247" t="s">
        <v>50</v>
      </c>
      <c r="AA12" s="248">
        <f t="shared" si="6"/>
        <v>60</v>
      </c>
      <c r="AB12" s="249">
        <f t="shared" si="6"/>
        <v>22800</v>
      </c>
    </row>
    <row r="13" spans="1:28" ht="24" customHeight="1">
      <c r="A13" s="239">
        <v>9</v>
      </c>
      <c r="B13" s="240" t="s">
        <v>16</v>
      </c>
      <c r="C13" s="240" t="s">
        <v>13</v>
      </c>
      <c r="D13" s="240">
        <v>1</v>
      </c>
      <c r="E13" s="240" t="s">
        <v>13</v>
      </c>
      <c r="F13" s="240">
        <v>50</v>
      </c>
      <c r="G13" s="240">
        <v>50</v>
      </c>
      <c r="H13" s="240">
        <v>50</v>
      </c>
      <c r="I13" s="240">
        <v>50</v>
      </c>
      <c r="J13" s="241">
        <v>0</v>
      </c>
      <c r="K13" s="240">
        <v>50</v>
      </c>
      <c r="L13" s="242">
        <v>380</v>
      </c>
      <c r="M13" s="242">
        <v>380</v>
      </c>
      <c r="N13" s="242">
        <f t="shared" si="0"/>
        <v>19000</v>
      </c>
      <c r="O13" s="243">
        <v>20</v>
      </c>
      <c r="P13" s="244">
        <f t="shared" si="1"/>
        <v>7600</v>
      </c>
      <c r="Q13" s="243"/>
      <c r="R13" s="244">
        <f t="shared" si="2"/>
        <v>0</v>
      </c>
      <c r="S13" s="243">
        <v>30</v>
      </c>
      <c r="T13" s="244">
        <f t="shared" si="3"/>
        <v>11400</v>
      </c>
      <c r="U13" s="243"/>
      <c r="V13" s="244">
        <f t="shared" si="7"/>
        <v>0</v>
      </c>
      <c r="W13" s="245">
        <f t="shared" si="4"/>
        <v>0</v>
      </c>
      <c r="X13" s="246">
        <f t="shared" si="5"/>
        <v>0</v>
      </c>
      <c r="Y13" s="247" t="s">
        <v>50</v>
      </c>
      <c r="AA13" s="248">
        <f t="shared" si="6"/>
        <v>50</v>
      </c>
      <c r="AB13" s="249">
        <f t="shared" si="6"/>
        <v>19000</v>
      </c>
    </row>
    <row r="14" spans="1:28" ht="24" customHeight="1">
      <c r="A14" s="239">
        <v>10</v>
      </c>
      <c r="B14" s="240" t="s">
        <v>17</v>
      </c>
      <c r="C14" s="240" t="s">
        <v>13</v>
      </c>
      <c r="D14" s="240">
        <v>1</v>
      </c>
      <c r="E14" s="240" t="s">
        <v>13</v>
      </c>
      <c r="F14" s="240">
        <v>30</v>
      </c>
      <c r="G14" s="240">
        <v>30</v>
      </c>
      <c r="H14" s="240">
        <v>35</v>
      </c>
      <c r="I14" s="240">
        <v>30</v>
      </c>
      <c r="J14" s="241">
        <v>0</v>
      </c>
      <c r="K14" s="240">
        <v>30</v>
      </c>
      <c r="L14" s="242">
        <v>380</v>
      </c>
      <c r="M14" s="242">
        <v>380</v>
      </c>
      <c r="N14" s="242">
        <f t="shared" si="0"/>
        <v>11400</v>
      </c>
      <c r="O14" s="243">
        <v>15</v>
      </c>
      <c r="P14" s="244">
        <f t="shared" si="1"/>
        <v>5700</v>
      </c>
      <c r="Q14" s="243"/>
      <c r="R14" s="244">
        <f t="shared" si="2"/>
        <v>0</v>
      </c>
      <c r="S14" s="243">
        <v>15</v>
      </c>
      <c r="T14" s="244">
        <f t="shared" si="3"/>
        <v>5700</v>
      </c>
      <c r="U14" s="243"/>
      <c r="V14" s="244">
        <f t="shared" si="7"/>
        <v>0</v>
      </c>
      <c r="W14" s="245">
        <f t="shared" si="4"/>
        <v>0</v>
      </c>
      <c r="X14" s="246">
        <f t="shared" si="5"/>
        <v>0</v>
      </c>
      <c r="Y14" s="247" t="s">
        <v>50</v>
      </c>
      <c r="AA14" s="248">
        <f t="shared" si="6"/>
        <v>30</v>
      </c>
      <c r="AB14" s="249">
        <f t="shared" si="6"/>
        <v>11400</v>
      </c>
    </row>
    <row r="15" spans="1:28" ht="24" customHeight="1">
      <c r="A15" s="239">
        <v>11</v>
      </c>
      <c r="B15" s="240" t="s">
        <v>25</v>
      </c>
      <c r="C15" s="240" t="s">
        <v>10</v>
      </c>
      <c r="D15" s="240">
        <v>1</v>
      </c>
      <c r="E15" s="240" t="s">
        <v>10</v>
      </c>
      <c r="F15" s="240">
        <v>150</v>
      </c>
      <c r="G15" s="240">
        <v>150</v>
      </c>
      <c r="H15" s="240">
        <v>180</v>
      </c>
      <c r="I15" s="240">
        <v>200</v>
      </c>
      <c r="J15" s="241">
        <v>0</v>
      </c>
      <c r="K15" s="240">
        <v>200</v>
      </c>
      <c r="L15" s="242">
        <v>140</v>
      </c>
      <c r="M15" s="242">
        <v>135</v>
      </c>
      <c r="N15" s="242">
        <f t="shared" si="0"/>
        <v>28000</v>
      </c>
      <c r="O15" s="243"/>
      <c r="P15" s="244">
        <f t="shared" si="1"/>
        <v>0</v>
      </c>
      <c r="Q15" s="243">
        <v>100</v>
      </c>
      <c r="R15" s="244">
        <f t="shared" si="2"/>
        <v>14000</v>
      </c>
      <c r="S15" s="243"/>
      <c r="T15" s="244">
        <f t="shared" si="3"/>
        <v>0</v>
      </c>
      <c r="U15" s="243">
        <v>100</v>
      </c>
      <c r="V15" s="244">
        <f t="shared" si="7"/>
        <v>14000</v>
      </c>
      <c r="W15" s="245">
        <f t="shared" si="4"/>
        <v>0</v>
      </c>
      <c r="X15" s="246">
        <f t="shared" si="5"/>
        <v>0</v>
      </c>
      <c r="Y15" s="250" t="s">
        <v>49</v>
      </c>
      <c r="Z15" s="250"/>
      <c r="AA15" s="248">
        <f t="shared" si="6"/>
        <v>200</v>
      </c>
      <c r="AB15" s="249">
        <f t="shared" si="6"/>
        <v>28000</v>
      </c>
    </row>
    <row r="16" spans="1:28" s="250" customFormat="1" ht="24" customHeight="1">
      <c r="A16" s="239">
        <v>12</v>
      </c>
      <c r="B16" s="240" t="s">
        <v>24</v>
      </c>
      <c r="C16" s="240" t="s">
        <v>13</v>
      </c>
      <c r="D16" s="240">
        <v>1</v>
      </c>
      <c r="E16" s="240" t="s">
        <v>13</v>
      </c>
      <c r="F16" s="240">
        <v>3</v>
      </c>
      <c r="G16" s="240">
        <v>3</v>
      </c>
      <c r="H16" s="240">
        <v>40</v>
      </c>
      <c r="I16" s="240">
        <v>20</v>
      </c>
      <c r="J16" s="241">
        <v>0</v>
      </c>
      <c r="K16" s="240">
        <v>20</v>
      </c>
      <c r="L16" s="242">
        <v>480</v>
      </c>
      <c r="M16" s="242">
        <v>475</v>
      </c>
      <c r="N16" s="242">
        <f t="shared" si="0"/>
        <v>9600</v>
      </c>
      <c r="O16" s="243"/>
      <c r="P16" s="244">
        <f t="shared" si="1"/>
        <v>0</v>
      </c>
      <c r="Q16" s="243">
        <v>10</v>
      </c>
      <c r="R16" s="244">
        <f t="shared" si="2"/>
        <v>4800</v>
      </c>
      <c r="S16" s="243"/>
      <c r="T16" s="244">
        <f t="shared" si="3"/>
        <v>0</v>
      </c>
      <c r="U16" s="243">
        <v>10</v>
      </c>
      <c r="V16" s="244">
        <f t="shared" si="7"/>
        <v>4800</v>
      </c>
      <c r="W16" s="245">
        <f t="shared" si="4"/>
        <v>0</v>
      </c>
      <c r="X16" s="246">
        <f t="shared" si="5"/>
        <v>0</v>
      </c>
      <c r="Y16" s="250" t="s">
        <v>49</v>
      </c>
      <c r="AA16" s="248">
        <f t="shared" si="6"/>
        <v>20</v>
      </c>
      <c r="AB16" s="249">
        <f t="shared" si="6"/>
        <v>9600</v>
      </c>
    </row>
    <row r="17" spans="1:28" ht="24" customHeight="1">
      <c r="A17" s="239">
        <v>13</v>
      </c>
      <c r="B17" s="240" t="s">
        <v>23</v>
      </c>
      <c r="C17" s="240" t="s">
        <v>10</v>
      </c>
      <c r="D17" s="240">
        <v>1</v>
      </c>
      <c r="E17" s="240" t="s">
        <v>10</v>
      </c>
      <c r="F17" s="240">
        <v>60</v>
      </c>
      <c r="G17" s="240">
        <v>60</v>
      </c>
      <c r="H17" s="240">
        <v>70</v>
      </c>
      <c r="I17" s="240">
        <v>70</v>
      </c>
      <c r="J17" s="241">
        <v>44</v>
      </c>
      <c r="K17" s="240">
        <v>70</v>
      </c>
      <c r="L17" s="242">
        <v>500</v>
      </c>
      <c r="M17" s="242">
        <v>500</v>
      </c>
      <c r="N17" s="242">
        <f t="shared" si="0"/>
        <v>35000</v>
      </c>
      <c r="O17" s="243">
        <v>30</v>
      </c>
      <c r="P17" s="244">
        <f t="shared" si="1"/>
        <v>15000</v>
      </c>
      <c r="Q17" s="243"/>
      <c r="R17" s="244">
        <f t="shared" si="2"/>
        <v>0</v>
      </c>
      <c r="S17" s="243">
        <v>40</v>
      </c>
      <c r="T17" s="244">
        <f t="shared" si="3"/>
        <v>20000</v>
      </c>
      <c r="U17" s="243"/>
      <c r="V17" s="244">
        <f t="shared" si="7"/>
        <v>0</v>
      </c>
      <c r="W17" s="245">
        <f t="shared" si="4"/>
        <v>0</v>
      </c>
      <c r="X17" s="246">
        <f t="shared" si="5"/>
        <v>0</v>
      </c>
      <c r="Y17" s="250" t="s">
        <v>49</v>
      </c>
      <c r="Z17" s="250"/>
      <c r="AA17" s="248">
        <f t="shared" si="6"/>
        <v>70</v>
      </c>
      <c r="AB17" s="249">
        <f t="shared" si="6"/>
        <v>35000</v>
      </c>
    </row>
    <row r="18" spans="1:28" s="251" customFormat="1" ht="24" customHeight="1">
      <c r="A18" s="239">
        <v>14</v>
      </c>
      <c r="B18" s="240" t="s">
        <v>182</v>
      </c>
      <c r="C18" s="240" t="s">
        <v>66</v>
      </c>
      <c r="D18" s="240">
        <v>1</v>
      </c>
      <c r="E18" s="240" t="s">
        <v>66</v>
      </c>
      <c r="F18" s="240"/>
      <c r="G18" s="240"/>
      <c r="H18" s="240"/>
      <c r="I18" s="240">
        <v>1</v>
      </c>
      <c r="J18" s="241"/>
      <c r="K18" s="240">
        <v>1</v>
      </c>
      <c r="L18" s="242">
        <v>7800</v>
      </c>
      <c r="M18" s="242"/>
      <c r="N18" s="242">
        <f t="shared" si="0"/>
        <v>7800</v>
      </c>
      <c r="O18" s="243">
        <v>1</v>
      </c>
      <c r="P18" s="244">
        <f>O18*L18</f>
        <v>7800</v>
      </c>
      <c r="Q18" s="243"/>
      <c r="R18" s="244"/>
      <c r="S18" s="243"/>
      <c r="T18" s="244">
        <f>S18*L18</f>
        <v>0</v>
      </c>
      <c r="U18" s="243"/>
      <c r="V18" s="244"/>
      <c r="W18" s="245"/>
      <c r="X18" s="246"/>
      <c r="Y18" s="250"/>
      <c r="Z18" s="250"/>
      <c r="AA18" s="248">
        <f t="shared" si="6"/>
        <v>1</v>
      </c>
      <c r="AB18" s="249">
        <f t="shared" si="6"/>
        <v>7800</v>
      </c>
    </row>
    <row r="19" spans="1:28" ht="24" customHeight="1">
      <c r="A19" s="239">
        <v>15</v>
      </c>
      <c r="B19" s="240" t="s">
        <v>27</v>
      </c>
      <c r="C19" s="240" t="s">
        <v>30</v>
      </c>
      <c r="D19" s="240">
        <v>1</v>
      </c>
      <c r="E19" s="240" t="s">
        <v>30</v>
      </c>
      <c r="F19" s="240">
        <v>2</v>
      </c>
      <c r="G19" s="240">
        <v>2</v>
      </c>
      <c r="H19" s="240">
        <v>2</v>
      </c>
      <c r="I19" s="240">
        <v>2</v>
      </c>
      <c r="J19" s="241">
        <v>0</v>
      </c>
      <c r="K19" s="240">
        <v>2</v>
      </c>
      <c r="L19" s="242">
        <v>900</v>
      </c>
      <c r="M19" s="242">
        <v>900</v>
      </c>
      <c r="N19" s="242">
        <f t="shared" si="0"/>
        <v>1800</v>
      </c>
      <c r="O19" s="243">
        <v>1</v>
      </c>
      <c r="P19" s="244">
        <f t="shared" si="1"/>
        <v>900</v>
      </c>
      <c r="Q19" s="243"/>
      <c r="R19" s="244">
        <f t="shared" si="2"/>
        <v>0</v>
      </c>
      <c r="S19" s="243">
        <v>1</v>
      </c>
      <c r="T19" s="244">
        <f t="shared" si="3"/>
        <v>900</v>
      </c>
      <c r="U19" s="243"/>
      <c r="V19" s="244">
        <f t="shared" si="7"/>
        <v>0</v>
      </c>
      <c r="W19" s="245">
        <f t="shared" si="4"/>
        <v>0</v>
      </c>
      <c r="X19" s="246">
        <f t="shared" si="5"/>
        <v>0</v>
      </c>
      <c r="Y19" s="247" t="s">
        <v>51</v>
      </c>
      <c r="AA19" s="248">
        <f t="shared" si="6"/>
        <v>2</v>
      </c>
      <c r="AB19" s="249">
        <f t="shared" si="6"/>
        <v>1800</v>
      </c>
    </row>
    <row r="20" spans="1:28" ht="24" customHeight="1">
      <c r="A20" s="239">
        <v>16</v>
      </c>
      <c r="B20" s="240" t="s">
        <v>54</v>
      </c>
      <c r="C20" s="240" t="s">
        <v>30</v>
      </c>
      <c r="D20" s="240">
        <v>1</v>
      </c>
      <c r="E20" s="240" t="s">
        <v>30</v>
      </c>
      <c r="F20" s="240">
        <v>2</v>
      </c>
      <c r="G20" s="240">
        <v>2</v>
      </c>
      <c r="H20" s="240">
        <v>2</v>
      </c>
      <c r="I20" s="240">
        <v>2</v>
      </c>
      <c r="J20" s="241">
        <v>0</v>
      </c>
      <c r="K20" s="240">
        <v>2</v>
      </c>
      <c r="L20" s="242">
        <v>1900</v>
      </c>
      <c r="M20" s="242">
        <v>1900</v>
      </c>
      <c r="N20" s="242">
        <f t="shared" si="0"/>
        <v>3800</v>
      </c>
      <c r="O20" s="243"/>
      <c r="P20" s="244">
        <f t="shared" si="1"/>
        <v>0</v>
      </c>
      <c r="Q20" s="243"/>
      <c r="R20" s="244">
        <f t="shared" si="2"/>
        <v>0</v>
      </c>
      <c r="S20" s="243">
        <v>2</v>
      </c>
      <c r="T20" s="244">
        <f t="shared" si="3"/>
        <v>3800</v>
      </c>
      <c r="U20" s="243"/>
      <c r="V20" s="244">
        <f t="shared" si="7"/>
        <v>0</v>
      </c>
      <c r="W20" s="245">
        <f t="shared" si="4"/>
        <v>0</v>
      </c>
      <c r="X20" s="246">
        <f t="shared" si="5"/>
        <v>0</v>
      </c>
      <c r="Y20" s="247" t="s">
        <v>51</v>
      </c>
      <c r="AA20" s="248">
        <f t="shared" si="6"/>
        <v>2</v>
      </c>
      <c r="AB20" s="249">
        <f t="shared" si="6"/>
        <v>3800</v>
      </c>
    </row>
    <row r="21" spans="1:28" ht="24" customHeight="1">
      <c r="A21" s="239">
        <v>17</v>
      </c>
      <c r="B21" s="240" t="s">
        <v>26</v>
      </c>
      <c r="C21" s="240" t="s">
        <v>29</v>
      </c>
      <c r="D21" s="240">
        <v>1</v>
      </c>
      <c r="E21" s="240" t="s">
        <v>29</v>
      </c>
      <c r="F21" s="240">
        <v>2</v>
      </c>
      <c r="G21" s="240">
        <v>2</v>
      </c>
      <c r="H21" s="240">
        <v>2</v>
      </c>
      <c r="I21" s="240">
        <v>2</v>
      </c>
      <c r="J21" s="241">
        <v>0</v>
      </c>
      <c r="K21" s="240">
        <v>2</v>
      </c>
      <c r="L21" s="242">
        <v>1000</v>
      </c>
      <c r="M21" s="242">
        <v>1000</v>
      </c>
      <c r="N21" s="242">
        <f t="shared" si="0"/>
        <v>2000</v>
      </c>
      <c r="O21" s="243">
        <v>1</v>
      </c>
      <c r="P21" s="244">
        <f t="shared" si="1"/>
        <v>1000</v>
      </c>
      <c r="Q21" s="243"/>
      <c r="R21" s="244">
        <f t="shared" si="2"/>
        <v>0</v>
      </c>
      <c r="S21" s="243">
        <v>1</v>
      </c>
      <c r="T21" s="244">
        <f t="shared" si="3"/>
        <v>1000</v>
      </c>
      <c r="U21" s="243"/>
      <c r="V21" s="244">
        <f t="shared" si="7"/>
        <v>0</v>
      </c>
      <c r="W21" s="245">
        <f t="shared" si="4"/>
        <v>0</v>
      </c>
      <c r="X21" s="246">
        <f t="shared" si="5"/>
        <v>0</v>
      </c>
      <c r="AA21" s="248">
        <f t="shared" si="6"/>
        <v>2</v>
      </c>
      <c r="AB21" s="249">
        <f t="shared" si="6"/>
        <v>2000</v>
      </c>
    </row>
    <row r="22" spans="1:28" s="251" customFormat="1" ht="24" customHeight="1">
      <c r="A22" s="239">
        <v>18</v>
      </c>
      <c r="B22" s="240" t="s">
        <v>52</v>
      </c>
      <c r="C22" s="240" t="s">
        <v>53</v>
      </c>
      <c r="D22" s="240">
        <v>1</v>
      </c>
      <c r="E22" s="240" t="s">
        <v>53</v>
      </c>
      <c r="F22" s="240"/>
      <c r="G22" s="240"/>
      <c r="H22" s="240">
        <v>20</v>
      </c>
      <c r="I22" s="240">
        <v>20</v>
      </c>
      <c r="J22" s="241">
        <v>0</v>
      </c>
      <c r="K22" s="240">
        <v>20</v>
      </c>
      <c r="L22" s="242">
        <v>3500</v>
      </c>
      <c r="M22" s="242">
        <v>3500</v>
      </c>
      <c r="N22" s="242">
        <f t="shared" si="0"/>
        <v>70000</v>
      </c>
      <c r="O22" s="243"/>
      <c r="P22" s="244">
        <f t="shared" si="1"/>
        <v>0</v>
      </c>
      <c r="Q22" s="243">
        <v>10</v>
      </c>
      <c r="R22" s="244">
        <f t="shared" si="2"/>
        <v>35000</v>
      </c>
      <c r="S22" s="243"/>
      <c r="T22" s="244">
        <f t="shared" si="3"/>
        <v>0</v>
      </c>
      <c r="U22" s="243">
        <v>10</v>
      </c>
      <c r="V22" s="244">
        <f t="shared" si="7"/>
        <v>35000</v>
      </c>
      <c r="W22" s="245">
        <f>K22-O22-Q22-S22-U22</f>
        <v>0</v>
      </c>
      <c r="X22" s="246">
        <f t="shared" si="5"/>
        <v>0</v>
      </c>
      <c r="Y22" s="250" t="s">
        <v>49</v>
      </c>
      <c r="Z22" s="250"/>
      <c r="AA22" s="248">
        <f t="shared" si="6"/>
        <v>20</v>
      </c>
      <c r="AB22" s="249">
        <f t="shared" si="6"/>
        <v>70000</v>
      </c>
    </row>
    <row r="23" spans="1:24" s="251" customFormat="1" ht="24" customHeight="1">
      <c r="A23" s="239"/>
      <c r="B23" s="240"/>
      <c r="C23" s="240"/>
      <c r="D23" s="240"/>
      <c r="E23" s="240"/>
      <c r="F23" s="240"/>
      <c r="G23" s="240"/>
      <c r="H23" s="240"/>
      <c r="I23" s="240"/>
      <c r="J23" s="241"/>
      <c r="K23" s="240"/>
      <c r="L23" s="242"/>
      <c r="M23" s="242"/>
      <c r="N23" s="242"/>
      <c r="O23" s="243"/>
      <c r="P23" s="244"/>
      <c r="Q23" s="243"/>
      <c r="R23" s="244"/>
      <c r="S23" s="243"/>
      <c r="T23" s="244"/>
      <c r="U23" s="243"/>
      <c r="V23" s="244"/>
      <c r="W23" s="245"/>
      <c r="X23" s="246"/>
    </row>
    <row r="24" spans="1:26" s="255" customFormat="1" ht="24.75" customHeight="1">
      <c r="A24" s="239"/>
      <c r="B24" s="240"/>
      <c r="C24" s="240"/>
      <c r="D24" s="240"/>
      <c r="E24" s="240"/>
      <c r="F24" s="240"/>
      <c r="G24" s="240"/>
      <c r="H24" s="240"/>
      <c r="I24" s="240"/>
      <c r="J24" s="241"/>
      <c r="K24" s="240"/>
      <c r="L24" s="242"/>
      <c r="M24" s="242"/>
      <c r="N24" s="242"/>
      <c r="O24" s="243"/>
      <c r="P24" s="244"/>
      <c r="Q24" s="252"/>
      <c r="R24" s="242"/>
      <c r="S24" s="252"/>
      <c r="T24" s="242"/>
      <c r="U24" s="252"/>
      <c r="V24" s="242"/>
      <c r="W24" s="253"/>
      <c r="X24" s="246"/>
      <c r="Y24" s="254"/>
      <c r="Z24" s="254"/>
    </row>
    <row r="25" spans="1:26" s="255" customFormat="1" ht="24.75" customHeight="1">
      <c r="A25" s="256"/>
      <c r="B25" s="257"/>
      <c r="C25" s="257"/>
      <c r="D25" s="257"/>
      <c r="E25" s="257"/>
      <c r="F25" s="257"/>
      <c r="G25" s="257"/>
      <c r="H25" s="257"/>
      <c r="I25" s="257"/>
      <c r="J25" s="258"/>
      <c r="K25" s="257"/>
      <c r="L25" s="259"/>
      <c r="M25" s="259"/>
      <c r="N25" s="259"/>
      <c r="O25" s="260"/>
      <c r="P25" s="261"/>
      <c r="Q25" s="262"/>
      <c r="R25" s="259"/>
      <c r="S25" s="262"/>
      <c r="T25" s="259"/>
      <c r="U25" s="262"/>
      <c r="V25" s="259"/>
      <c r="W25" s="263"/>
      <c r="X25" s="264"/>
      <c r="Y25" s="254"/>
      <c r="Z25" s="254"/>
    </row>
    <row r="26" ht="24.75" customHeight="1"/>
    <row r="29" spans="4:21" ht="21">
      <c r="D29" s="271"/>
      <c r="E29" s="272"/>
      <c r="F29" s="272"/>
      <c r="G29" s="272"/>
      <c r="H29" s="272"/>
      <c r="I29" s="272"/>
      <c r="J29" s="273"/>
      <c r="K29" s="272"/>
      <c r="L29" s="273"/>
      <c r="M29" s="272"/>
      <c r="N29" s="274"/>
      <c r="O29" s="275"/>
      <c r="P29" s="275"/>
      <c r="Q29" s="275"/>
      <c r="R29" s="275"/>
      <c r="S29" s="275"/>
      <c r="T29" s="275"/>
      <c r="U29" s="275"/>
    </row>
    <row r="30" spans="4:21" ht="21">
      <c r="D30" s="271"/>
      <c r="E30" s="272" t="s">
        <v>207</v>
      </c>
      <c r="F30" s="271"/>
      <c r="G30" s="271"/>
      <c r="H30" s="272"/>
      <c r="I30" s="272"/>
      <c r="J30" s="272" t="s">
        <v>202</v>
      </c>
      <c r="K30" s="247"/>
      <c r="L30" s="272"/>
      <c r="M30" s="271"/>
      <c r="N30" s="274"/>
      <c r="O30" s="275" t="s">
        <v>203</v>
      </c>
      <c r="P30" s="275"/>
      <c r="Q30" s="271"/>
      <c r="R30" s="271"/>
      <c r="S30" s="275"/>
      <c r="T30" s="275" t="s">
        <v>48</v>
      </c>
      <c r="U30" s="275"/>
    </row>
    <row r="31" spans="4:21" ht="21">
      <c r="D31" s="271"/>
      <c r="E31" s="272" t="s">
        <v>208</v>
      </c>
      <c r="F31" s="271"/>
      <c r="G31" s="271"/>
      <c r="H31" s="272"/>
      <c r="I31" s="272"/>
      <c r="J31" s="272" t="s">
        <v>204</v>
      </c>
      <c r="K31" s="247"/>
      <c r="L31" s="272"/>
      <c r="M31" s="271"/>
      <c r="N31" s="274"/>
      <c r="O31" s="275" t="s">
        <v>205</v>
      </c>
      <c r="P31" s="275"/>
      <c r="Q31" s="271"/>
      <c r="R31" s="271"/>
      <c r="S31" s="275"/>
      <c r="T31" s="275" t="s">
        <v>206</v>
      </c>
      <c r="U31" s="275"/>
    </row>
    <row r="32" spans="4:21" ht="21">
      <c r="D32" s="271"/>
      <c r="E32" s="272" t="s">
        <v>35</v>
      </c>
      <c r="F32" s="271"/>
      <c r="G32" s="271"/>
      <c r="H32" s="272"/>
      <c r="I32" s="272"/>
      <c r="J32" s="272" t="s">
        <v>36</v>
      </c>
      <c r="K32" s="247"/>
      <c r="L32" s="272"/>
      <c r="M32" s="271"/>
      <c r="N32" s="274"/>
      <c r="O32" s="275" t="s">
        <v>47</v>
      </c>
      <c r="P32" s="275"/>
      <c r="Q32" s="271"/>
      <c r="R32" s="271"/>
      <c r="S32" s="275"/>
      <c r="T32" s="275" t="s">
        <v>46</v>
      </c>
      <c r="U32" s="275"/>
    </row>
  </sheetData>
  <sheetProtection/>
  <mergeCells count="18">
    <mergeCell ref="A1:X1"/>
    <mergeCell ref="A2:A3"/>
    <mergeCell ref="B2:B3"/>
    <mergeCell ref="C2:C3"/>
    <mergeCell ref="D2:D3"/>
    <mergeCell ref="E2:E3"/>
    <mergeCell ref="F2:H2"/>
    <mergeCell ref="I2:I3"/>
    <mergeCell ref="J2:J3"/>
    <mergeCell ref="K2:K3"/>
    <mergeCell ref="U2:V2"/>
    <mergeCell ref="W2:X2"/>
    <mergeCell ref="L2:L3"/>
    <mergeCell ref="M2:M3"/>
    <mergeCell ref="N2:N3"/>
    <mergeCell ref="O2:P2"/>
    <mergeCell ref="Q2:R2"/>
    <mergeCell ref="S2:T2"/>
  </mergeCells>
  <printOptions/>
  <pageMargins left="0.31496062992125984" right="0.1968503937007874" top="0.5511811023622047" bottom="0.5511811023622047" header="0.31496062992125984" footer="0.31496062992125984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ASUS</cp:lastModifiedBy>
  <cp:lastPrinted>2021-09-29T03:34:11Z</cp:lastPrinted>
  <dcterms:created xsi:type="dcterms:W3CDTF">2015-06-25T09:44:51Z</dcterms:created>
  <dcterms:modified xsi:type="dcterms:W3CDTF">2021-09-29T03:36:26Z</dcterms:modified>
  <cp:category/>
  <cp:version/>
  <cp:contentType/>
  <cp:contentStatus/>
</cp:coreProperties>
</file>